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درجات" sheetId="1" state="visible" r:id="rId1"/>
    <sheet xmlns:r="http://schemas.openxmlformats.org/officeDocument/2006/relationships" name="الوظائف" sheetId="2" state="visible" r:id="rId2"/>
    <sheet xmlns:r="http://schemas.openxmlformats.org/officeDocument/2006/relationships" name="الموظفون" sheetId="3" state="visible" r:id="rId3"/>
    <sheet xmlns:r="http://schemas.openxmlformats.org/officeDocument/2006/relationships" name="طريقة الاستخدام" sheetId="4" state="visible" r:id="rId4"/>
  </sheets>
  <definedNames/>
  <calcPr calcId="124519" fullCalcOnLoad="1"/>
</workbook>
</file>

<file path=xl/styles.xml><?xml version="1.0" encoding="utf-8"?>
<styleSheet xmlns="http://schemas.openxmlformats.org/spreadsheetml/2006/main">
  <numFmts count="2">
    <numFmt numFmtId="164" formatCode="#,##0;[Red]-#,##0;&quot;-&quot;"/>
    <numFmt numFmtId="165" formatCode="0.0%"/>
  </numFmts>
  <fonts count="8">
    <font>
      <name val="Calibri"/>
      <family val="2"/>
      <color theme="1"/>
      <sz val="11"/>
      <scheme val="minor"/>
    </font>
    <font>
      <name val="Arial"/>
      <b val="1"/>
      <color rgb="007A4E50"/>
      <sz val="16"/>
    </font>
    <font>
      <name val="Arial"/>
      <color rgb="00555555"/>
    </font>
    <font>
      <name val="Arial"/>
      <b val="1"/>
    </font>
    <font>
      <name val="Arial"/>
      <b val="1"/>
      <color rgb="00FFFFFF"/>
    </font>
    <font>
      <name val="Arial"/>
    </font>
    <font>
      <name val="Arial"/>
      <sz val="11"/>
    </font>
    <font>
      <name val="Arial"/>
      <b val="1"/>
      <sz val="11"/>
    </font>
  </fonts>
  <fills count="5">
    <fill>
      <patternFill/>
    </fill>
    <fill>
      <patternFill patternType="gray125"/>
    </fill>
    <fill>
      <patternFill patternType="solid">
        <fgColor rgb="00FFF7E6"/>
      </patternFill>
    </fill>
    <fill>
      <patternFill patternType="solid">
        <fgColor rgb="007A4E50"/>
      </patternFill>
    </fill>
    <fill>
      <patternFill patternType="solid">
        <fgColor rgb="00F5EFEF"/>
      </patternFill>
    </fill>
  </fills>
  <borders count="2">
    <border>
      <left/>
      <right/>
      <top/>
      <bottom/>
      <diagonal/>
    </border>
    <border>
      <left style="thin">
        <color rgb="00D9C9CA"/>
      </left>
      <right style="thin">
        <color rgb="00D9C9CA"/>
      </right>
      <top style="thin">
        <color rgb="00D9C9CA"/>
      </top>
      <bottom style="thin">
        <color rgb="00D9C9CA"/>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center" wrapText="1"/>
    </xf>
    <xf numFmtId="164" fontId="3" fillId="2" borderId="1" applyAlignment="1" pivotButton="0" quotePrefix="0" xfId="0">
      <alignment vertical="center"/>
    </xf>
    <xf numFmtId="0" fontId="4" fillId="3" borderId="1" applyAlignment="1" pivotButton="0" quotePrefix="0" xfId="0">
      <alignment horizontal="center" vertical="center" wrapText="1"/>
    </xf>
    <xf numFmtId="0" fontId="3" fillId="0" borderId="1" applyAlignment="1" pivotButton="0" quotePrefix="0" xfId="0">
      <alignment horizontal="center" vertical="center"/>
    </xf>
    <xf numFmtId="164" fontId="5" fillId="2" borderId="1" applyAlignment="1" pivotButton="0" quotePrefix="0" xfId="0">
      <alignment vertical="center"/>
    </xf>
    <xf numFmtId="165" fontId="5" fillId="2" borderId="1" applyAlignment="1" pivotButton="0" quotePrefix="0" xfId="0">
      <alignment vertical="center"/>
    </xf>
    <xf numFmtId="164" fontId="5" fillId="4" borderId="1" applyAlignment="1" pivotButton="0" quotePrefix="0" xfId="0">
      <alignment vertical="center"/>
    </xf>
    <xf numFmtId="164" fontId="3" fillId="4" borderId="1" applyAlignment="1" pivotButton="0" quotePrefix="0" xfId="0">
      <alignment vertical="center"/>
    </xf>
    <xf numFmtId="0" fontId="5" fillId="4" borderId="1" applyAlignment="1" pivotButton="0" quotePrefix="0" xfId="0">
      <alignment horizontal="center" vertical="center"/>
    </xf>
    <xf numFmtId="0" fontId="5" fillId="2" borderId="1" applyAlignment="1" pivotButton="0" quotePrefix="0" xfId="0">
      <alignment vertical="center"/>
    </xf>
    <xf numFmtId="0" fontId="5" fillId="2" borderId="1" applyAlignment="1" pivotButton="0" quotePrefix="0" xfId="0">
      <alignment horizontal="center"/>
    </xf>
    <xf numFmtId="0" fontId="5" fillId="4" borderId="1" applyAlignment="1" pivotButton="0" quotePrefix="0" xfId="0">
      <alignment horizontal="center"/>
    </xf>
    <xf numFmtId="0" fontId="5" fillId="4" borderId="1" applyAlignment="1" pivotButton="0" quotePrefix="0" xfId="0">
      <alignment vertical="center"/>
    </xf>
    <xf numFmtId="0" fontId="1"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2">
    <dxf>
      <font>
        <name val="Arial"/>
        <b val="1"/>
        <color rgb="00B42318"/>
      </font>
      <fill>
        <patternFill patternType="solid">
          <fgColor rgb="00FBE3E3"/>
        </patternFill>
      </fill>
    </dxf>
    <dxf>
      <font>
        <name val="Arial"/>
        <color rgb="001E7B45"/>
      </font>
      <fill>
        <patternFill patternType="solid">
          <fgColor rgb="00E5F3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5"/>
  <sheetViews>
    <sheetView rightToLeft="1"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8" customWidth="1" min="2" max="2"/>
    <col width="16"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8" customWidth="1" min="17" max="17"/>
  </cols>
  <sheetData>
    <row r="1">
      <c r="A1" s="1" t="inlineStr">
        <is>
          <t>سلم الرواتب: الدرجات والمراحل</t>
        </is>
      </c>
    </row>
    <row r="2" ht="22" customHeight="1">
      <c r="A2" s="2" t="inlineStr">
        <is>
          <t>المبالغ شهرية بالليرة السورية الجديدة، وهي أمثلة للتوضيح فقط: استبدلها بأرقام شركتك. الخلايا الصفراء للإدخال، والباقي معادلات.</t>
        </is>
      </c>
    </row>
    <row r="3"/>
    <row r="4" ht="30" customHeight="1">
      <c r="A4" s="3" t="inlineStr">
        <is>
          <t>الحد الأدنى للأجور الشهري (المرسوم ٦٧ لعام ٢٠٢٦)</t>
        </is>
      </c>
      <c r="C4" s="4" t="n">
        <v>12560</v>
      </c>
    </row>
    <row r="5" ht="36" customHeight="1">
      <c r="A5" s="5" t="inlineStr">
        <is>
          <t>الدرجة</t>
        </is>
      </c>
      <c r="B5" s="5" t="inlineStr">
        <is>
          <t>الراتب الابتدائي (مثال)</t>
        </is>
      </c>
      <c r="C5" s="5" t="inlineStr">
        <is>
          <t>نسبة العلاوة السنوية (مثال)</t>
        </is>
      </c>
      <c r="D5" s="5" t="inlineStr">
        <is>
          <t>المرحلة ١</t>
        </is>
      </c>
      <c r="E5" s="5" t="inlineStr">
        <is>
          <t>المرحلة ٢</t>
        </is>
      </c>
      <c r="F5" s="5" t="inlineStr">
        <is>
          <t>المرحلة ٣</t>
        </is>
      </c>
      <c r="G5" s="5" t="inlineStr">
        <is>
          <t>المرحلة ٤</t>
        </is>
      </c>
      <c r="H5" s="5" t="inlineStr">
        <is>
          <t>المرحلة ٥</t>
        </is>
      </c>
      <c r="I5" s="5" t="inlineStr">
        <is>
          <t>المرحلة ٦</t>
        </is>
      </c>
      <c r="J5" s="5" t="inlineStr">
        <is>
          <t>المرحلة ٧</t>
        </is>
      </c>
      <c r="K5" s="5" t="inlineStr">
        <is>
          <t>المرحلة ٨</t>
        </is>
      </c>
      <c r="L5" s="5" t="inlineStr">
        <is>
          <t>المرحلة ٩</t>
        </is>
      </c>
      <c r="M5" s="5" t="inlineStr">
        <is>
          <t>المرحلة ١٠</t>
        </is>
      </c>
      <c r="N5" s="5" t="inlineStr">
        <is>
          <t>الحد الأدنى</t>
        </is>
      </c>
      <c r="O5" s="5" t="inlineStr">
        <is>
          <t>الحد الأوسط</t>
        </is>
      </c>
      <c r="P5" s="5" t="inlineStr">
        <is>
          <t>الحد الأعلى</t>
        </is>
      </c>
      <c r="Q5" s="5" t="inlineStr">
        <is>
          <t>أقل من الحد الأدنى للأجور؟</t>
        </is>
      </c>
    </row>
    <row r="6">
      <c r="A6" s="6" t="n">
        <v>1</v>
      </c>
      <c r="B6" s="7" t="n">
        <v>13000</v>
      </c>
      <c r="C6" s="8" t="n">
        <v>0.03</v>
      </c>
      <c r="D6" s="9">
        <f>IF($B6="","",ROUND($B6*(1+$C6)^0,0))</f>
        <v/>
      </c>
      <c r="E6" s="9">
        <f>IF($B6="","",ROUND($B6*(1+$C6)^1,0))</f>
        <v/>
      </c>
      <c r="F6" s="9">
        <f>IF($B6="","",ROUND($B6*(1+$C6)^2,0))</f>
        <v/>
      </c>
      <c r="G6" s="9">
        <f>IF($B6="","",ROUND($B6*(1+$C6)^3,0))</f>
        <v/>
      </c>
      <c r="H6" s="9">
        <f>IF($B6="","",ROUND($B6*(1+$C6)^4,0))</f>
        <v/>
      </c>
      <c r="I6" s="9">
        <f>IF($B6="","",ROUND($B6*(1+$C6)^5,0))</f>
        <v/>
      </c>
      <c r="J6" s="9">
        <f>IF($B6="","",ROUND($B6*(1+$C6)^6,0))</f>
        <v/>
      </c>
      <c r="K6" s="9">
        <f>IF($B6="","",ROUND($B6*(1+$C6)^7,0))</f>
        <v/>
      </c>
      <c r="L6" s="9">
        <f>IF($B6="","",ROUND($B6*(1+$C6)^8,0))</f>
        <v/>
      </c>
      <c r="M6" s="9">
        <f>IF($B6="","",ROUND($B6*(1+$C6)^9,0))</f>
        <v/>
      </c>
      <c r="N6" s="10">
        <f>IF($B6="","",D6)</f>
        <v/>
      </c>
      <c r="O6" s="10">
        <f>IF($B6="","",ROUND((N6+P6)/2,0))</f>
        <v/>
      </c>
      <c r="P6" s="10">
        <f>IF($B6="","",M6)</f>
        <v/>
      </c>
      <c r="Q6" s="11">
        <f>IF(OR($D6="",$C$4=""),"",IF($D6&lt;$C$4,"نعم","لا"))</f>
        <v/>
      </c>
    </row>
    <row r="7">
      <c r="A7" s="6" t="n">
        <v>2</v>
      </c>
      <c r="B7" s="7" t="n">
        <v>15000</v>
      </c>
      <c r="C7" s="8" t="n">
        <v>0.03</v>
      </c>
      <c r="D7" s="9">
        <f>IF($B7="","",ROUND($B7*(1+$C7)^0,0))</f>
        <v/>
      </c>
      <c r="E7" s="9">
        <f>IF($B7="","",ROUND($B7*(1+$C7)^1,0))</f>
        <v/>
      </c>
      <c r="F7" s="9">
        <f>IF($B7="","",ROUND($B7*(1+$C7)^2,0))</f>
        <v/>
      </c>
      <c r="G7" s="9">
        <f>IF($B7="","",ROUND($B7*(1+$C7)^3,0))</f>
        <v/>
      </c>
      <c r="H7" s="9">
        <f>IF($B7="","",ROUND($B7*(1+$C7)^4,0))</f>
        <v/>
      </c>
      <c r="I7" s="9">
        <f>IF($B7="","",ROUND($B7*(1+$C7)^5,0))</f>
        <v/>
      </c>
      <c r="J7" s="9">
        <f>IF($B7="","",ROUND($B7*(1+$C7)^6,0))</f>
        <v/>
      </c>
      <c r="K7" s="9">
        <f>IF($B7="","",ROUND($B7*(1+$C7)^7,0))</f>
        <v/>
      </c>
      <c r="L7" s="9">
        <f>IF($B7="","",ROUND($B7*(1+$C7)^8,0))</f>
        <v/>
      </c>
      <c r="M7" s="9">
        <f>IF($B7="","",ROUND($B7*(1+$C7)^9,0))</f>
        <v/>
      </c>
      <c r="N7" s="10">
        <f>IF($B7="","",D7)</f>
        <v/>
      </c>
      <c r="O7" s="10">
        <f>IF($B7="","",ROUND((N7+P7)/2,0))</f>
        <v/>
      </c>
      <c r="P7" s="10">
        <f>IF($B7="","",M7)</f>
        <v/>
      </c>
      <c r="Q7" s="11">
        <f>IF(OR($D7="",$C$4=""),"",IF($D7&lt;$C$4,"نعم","لا"))</f>
        <v/>
      </c>
    </row>
    <row r="8">
      <c r="A8" s="6" t="n">
        <v>3</v>
      </c>
      <c r="B8" s="7" t="n">
        <v>17500</v>
      </c>
      <c r="C8" s="8" t="n">
        <v>0.03</v>
      </c>
      <c r="D8" s="9">
        <f>IF($B8="","",ROUND($B8*(1+$C8)^0,0))</f>
        <v/>
      </c>
      <c r="E8" s="9">
        <f>IF($B8="","",ROUND($B8*(1+$C8)^1,0))</f>
        <v/>
      </c>
      <c r="F8" s="9">
        <f>IF($B8="","",ROUND($B8*(1+$C8)^2,0))</f>
        <v/>
      </c>
      <c r="G8" s="9">
        <f>IF($B8="","",ROUND($B8*(1+$C8)^3,0))</f>
        <v/>
      </c>
      <c r="H8" s="9">
        <f>IF($B8="","",ROUND($B8*(1+$C8)^4,0))</f>
        <v/>
      </c>
      <c r="I8" s="9">
        <f>IF($B8="","",ROUND($B8*(1+$C8)^5,0))</f>
        <v/>
      </c>
      <c r="J8" s="9">
        <f>IF($B8="","",ROUND($B8*(1+$C8)^6,0))</f>
        <v/>
      </c>
      <c r="K8" s="9">
        <f>IF($B8="","",ROUND($B8*(1+$C8)^7,0))</f>
        <v/>
      </c>
      <c r="L8" s="9">
        <f>IF($B8="","",ROUND($B8*(1+$C8)^8,0))</f>
        <v/>
      </c>
      <c r="M8" s="9">
        <f>IF($B8="","",ROUND($B8*(1+$C8)^9,0))</f>
        <v/>
      </c>
      <c r="N8" s="10">
        <f>IF($B8="","",D8)</f>
        <v/>
      </c>
      <c r="O8" s="10">
        <f>IF($B8="","",ROUND((N8+P8)/2,0))</f>
        <v/>
      </c>
      <c r="P8" s="10">
        <f>IF($B8="","",M8)</f>
        <v/>
      </c>
      <c r="Q8" s="11">
        <f>IF(OR($D8="",$C$4=""),"",IF($D8&lt;$C$4,"نعم","لا"))</f>
        <v/>
      </c>
    </row>
    <row r="9">
      <c r="A9" s="6" t="n">
        <v>4</v>
      </c>
      <c r="B9" s="7" t="n">
        <v>20500</v>
      </c>
      <c r="C9" s="8" t="n">
        <v>0.03</v>
      </c>
      <c r="D9" s="9">
        <f>IF($B9="","",ROUND($B9*(1+$C9)^0,0))</f>
        <v/>
      </c>
      <c r="E9" s="9">
        <f>IF($B9="","",ROUND($B9*(1+$C9)^1,0))</f>
        <v/>
      </c>
      <c r="F9" s="9">
        <f>IF($B9="","",ROUND($B9*(1+$C9)^2,0))</f>
        <v/>
      </c>
      <c r="G9" s="9">
        <f>IF($B9="","",ROUND($B9*(1+$C9)^3,0))</f>
        <v/>
      </c>
      <c r="H9" s="9">
        <f>IF($B9="","",ROUND($B9*(1+$C9)^4,0))</f>
        <v/>
      </c>
      <c r="I9" s="9">
        <f>IF($B9="","",ROUND($B9*(1+$C9)^5,0))</f>
        <v/>
      </c>
      <c r="J9" s="9">
        <f>IF($B9="","",ROUND($B9*(1+$C9)^6,0))</f>
        <v/>
      </c>
      <c r="K9" s="9">
        <f>IF($B9="","",ROUND($B9*(1+$C9)^7,0))</f>
        <v/>
      </c>
      <c r="L9" s="9">
        <f>IF($B9="","",ROUND($B9*(1+$C9)^8,0))</f>
        <v/>
      </c>
      <c r="M9" s="9">
        <f>IF($B9="","",ROUND($B9*(1+$C9)^9,0))</f>
        <v/>
      </c>
      <c r="N9" s="10">
        <f>IF($B9="","",D9)</f>
        <v/>
      </c>
      <c r="O9" s="10">
        <f>IF($B9="","",ROUND((N9+P9)/2,0))</f>
        <v/>
      </c>
      <c r="P9" s="10">
        <f>IF($B9="","",M9)</f>
        <v/>
      </c>
      <c r="Q9" s="11">
        <f>IF(OR($D9="",$C$4=""),"",IF($D9&lt;$C$4,"نعم","لا"))</f>
        <v/>
      </c>
    </row>
    <row r="10">
      <c r="A10" s="6" t="n">
        <v>5</v>
      </c>
      <c r="B10" s="7" t="n">
        <v>24000</v>
      </c>
      <c r="C10" s="8" t="n">
        <v>0.03</v>
      </c>
      <c r="D10" s="9">
        <f>IF($B10="","",ROUND($B10*(1+$C10)^0,0))</f>
        <v/>
      </c>
      <c r="E10" s="9">
        <f>IF($B10="","",ROUND($B10*(1+$C10)^1,0))</f>
        <v/>
      </c>
      <c r="F10" s="9">
        <f>IF($B10="","",ROUND($B10*(1+$C10)^2,0))</f>
        <v/>
      </c>
      <c r="G10" s="9">
        <f>IF($B10="","",ROUND($B10*(1+$C10)^3,0))</f>
        <v/>
      </c>
      <c r="H10" s="9">
        <f>IF($B10="","",ROUND($B10*(1+$C10)^4,0))</f>
        <v/>
      </c>
      <c r="I10" s="9">
        <f>IF($B10="","",ROUND($B10*(1+$C10)^5,0))</f>
        <v/>
      </c>
      <c r="J10" s="9">
        <f>IF($B10="","",ROUND($B10*(1+$C10)^6,0))</f>
        <v/>
      </c>
      <c r="K10" s="9">
        <f>IF($B10="","",ROUND($B10*(1+$C10)^7,0))</f>
        <v/>
      </c>
      <c r="L10" s="9">
        <f>IF($B10="","",ROUND($B10*(1+$C10)^8,0))</f>
        <v/>
      </c>
      <c r="M10" s="9">
        <f>IF($B10="","",ROUND($B10*(1+$C10)^9,0))</f>
        <v/>
      </c>
      <c r="N10" s="10">
        <f>IF($B10="","",D10)</f>
        <v/>
      </c>
      <c r="O10" s="10">
        <f>IF($B10="","",ROUND((N10+P10)/2,0))</f>
        <v/>
      </c>
      <c r="P10" s="10">
        <f>IF($B10="","",M10)</f>
        <v/>
      </c>
      <c r="Q10" s="11">
        <f>IF(OR($D10="",$C$4=""),"",IF($D10&lt;$C$4,"نعم","لا"))</f>
        <v/>
      </c>
    </row>
    <row r="11">
      <c r="A11" s="6" t="n">
        <v>6</v>
      </c>
      <c r="B11" s="7" t="n">
        <v>28000</v>
      </c>
      <c r="C11" s="8" t="n">
        <v>0.035</v>
      </c>
      <c r="D11" s="9">
        <f>IF($B11="","",ROUND($B11*(1+$C11)^0,0))</f>
        <v/>
      </c>
      <c r="E11" s="9">
        <f>IF($B11="","",ROUND($B11*(1+$C11)^1,0))</f>
        <v/>
      </c>
      <c r="F11" s="9">
        <f>IF($B11="","",ROUND($B11*(1+$C11)^2,0))</f>
        <v/>
      </c>
      <c r="G11" s="9">
        <f>IF($B11="","",ROUND($B11*(1+$C11)^3,0))</f>
        <v/>
      </c>
      <c r="H11" s="9">
        <f>IF($B11="","",ROUND($B11*(1+$C11)^4,0))</f>
        <v/>
      </c>
      <c r="I11" s="9">
        <f>IF($B11="","",ROUND($B11*(1+$C11)^5,0))</f>
        <v/>
      </c>
      <c r="J11" s="9">
        <f>IF($B11="","",ROUND($B11*(1+$C11)^6,0))</f>
        <v/>
      </c>
      <c r="K11" s="9">
        <f>IF($B11="","",ROUND($B11*(1+$C11)^7,0))</f>
        <v/>
      </c>
      <c r="L11" s="9">
        <f>IF($B11="","",ROUND($B11*(1+$C11)^8,0))</f>
        <v/>
      </c>
      <c r="M11" s="9">
        <f>IF($B11="","",ROUND($B11*(1+$C11)^9,0))</f>
        <v/>
      </c>
      <c r="N11" s="10">
        <f>IF($B11="","",D11)</f>
        <v/>
      </c>
      <c r="O11" s="10">
        <f>IF($B11="","",ROUND((N11+P11)/2,0))</f>
        <v/>
      </c>
      <c r="P11" s="10">
        <f>IF($B11="","",M11)</f>
        <v/>
      </c>
      <c r="Q11" s="11">
        <f>IF(OR($D11="",$C$4=""),"",IF($D11&lt;$C$4,"نعم","لا"))</f>
        <v/>
      </c>
    </row>
    <row r="12">
      <c r="A12" s="6" t="n">
        <v>7</v>
      </c>
      <c r="B12" s="7" t="n">
        <v>33000</v>
      </c>
      <c r="C12" s="8" t="n">
        <v>0.035</v>
      </c>
      <c r="D12" s="9">
        <f>IF($B12="","",ROUND($B12*(1+$C12)^0,0))</f>
        <v/>
      </c>
      <c r="E12" s="9">
        <f>IF($B12="","",ROUND($B12*(1+$C12)^1,0))</f>
        <v/>
      </c>
      <c r="F12" s="9">
        <f>IF($B12="","",ROUND($B12*(1+$C12)^2,0))</f>
        <v/>
      </c>
      <c r="G12" s="9">
        <f>IF($B12="","",ROUND($B12*(1+$C12)^3,0))</f>
        <v/>
      </c>
      <c r="H12" s="9">
        <f>IF($B12="","",ROUND($B12*(1+$C12)^4,0))</f>
        <v/>
      </c>
      <c r="I12" s="9">
        <f>IF($B12="","",ROUND($B12*(1+$C12)^5,0))</f>
        <v/>
      </c>
      <c r="J12" s="9">
        <f>IF($B12="","",ROUND($B12*(1+$C12)^6,0))</f>
        <v/>
      </c>
      <c r="K12" s="9">
        <f>IF($B12="","",ROUND($B12*(1+$C12)^7,0))</f>
        <v/>
      </c>
      <c r="L12" s="9">
        <f>IF($B12="","",ROUND($B12*(1+$C12)^8,0))</f>
        <v/>
      </c>
      <c r="M12" s="9">
        <f>IF($B12="","",ROUND($B12*(1+$C12)^9,0))</f>
        <v/>
      </c>
      <c r="N12" s="10">
        <f>IF($B12="","",D12)</f>
        <v/>
      </c>
      <c r="O12" s="10">
        <f>IF($B12="","",ROUND((N12+P12)/2,0))</f>
        <v/>
      </c>
      <c r="P12" s="10">
        <f>IF($B12="","",M12)</f>
        <v/>
      </c>
      <c r="Q12" s="11">
        <f>IF(OR($D12="",$C$4=""),"",IF($D12&lt;$C$4,"نعم","لا"))</f>
        <v/>
      </c>
    </row>
    <row r="13">
      <c r="A13" s="6" t="n">
        <v>8</v>
      </c>
      <c r="B13" s="7" t="n">
        <v>39000</v>
      </c>
      <c r="C13" s="8" t="n">
        <v>0.04</v>
      </c>
      <c r="D13" s="9">
        <f>IF($B13="","",ROUND($B13*(1+$C13)^0,0))</f>
        <v/>
      </c>
      <c r="E13" s="9">
        <f>IF($B13="","",ROUND($B13*(1+$C13)^1,0))</f>
        <v/>
      </c>
      <c r="F13" s="9">
        <f>IF($B13="","",ROUND($B13*(1+$C13)^2,0))</f>
        <v/>
      </c>
      <c r="G13" s="9">
        <f>IF($B13="","",ROUND($B13*(1+$C13)^3,0))</f>
        <v/>
      </c>
      <c r="H13" s="9">
        <f>IF($B13="","",ROUND($B13*(1+$C13)^4,0))</f>
        <v/>
      </c>
      <c r="I13" s="9">
        <f>IF($B13="","",ROUND($B13*(1+$C13)^5,0))</f>
        <v/>
      </c>
      <c r="J13" s="9">
        <f>IF($B13="","",ROUND($B13*(1+$C13)^6,0))</f>
        <v/>
      </c>
      <c r="K13" s="9">
        <f>IF($B13="","",ROUND($B13*(1+$C13)^7,0))</f>
        <v/>
      </c>
      <c r="L13" s="9">
        <f>IF($B13="","",ROUND($B13*(1+$C13)^8,0))</f>
        <v/>
      </c>
      <c r="M13" s="9">
        <f>IF($B13="","",ROUND($B13*(1+$C13)^9,0))</f>
        <v/>
      </c>
      <c r="N13" s="10">
        <f>IF($B13="","",D13)</f>
        <v/>
      </c>
      <c r="O13" s="10">
        <f>IF($B13="","",ROUND((N13+P13)/2,0))</f>
        <v/>
      </c>
      <c r="P13" s="10">
        <f>IF($B13="","",M13)</f>
        <v/>
      </c>
      <c r="Q13" s="11">
        <f>IF(OR($D13="",$C$4=""),"",IF($D13&lt;$C$4,"نعم","لا"))</f>
        <v/>
      </c>
    </row>
    <row r="14">
      <c r="A14" s="6" t="n">
        <v>9</v>
      </c>
      <c r="B14" s="7" t="n">
        <v>46000</v>
      </c>
      <c r="C14" s="8" t="n">
        <v>0.04</v>
      </c>
      <c r="D14" s="9">
        <f>IF($B14="","",ROUND($B14*(1+$C14)^0,0))</f>
        <v/>
      </c>
      <c r="E14" s="9">
        <f>IF($B14="","",ROUND($B14*(1+$C14)^1,0))</f>
        <v/>
      </c>
      <c r="F14" s="9">
        <f>IF($B14="","",ROUND($B14*(1+$C14)^2,0))</f>
        <v/>
      </c>
      <c r="G14" s="9">
        <f>IF($B14="","",ROUND($B14*(1+$C14)^3,0))</f>
        <v/>
      </c>
      <c r="H14" s="9">
        <f>IF($B14="","",ROUND($B14*(1+$C14)^4,0))</f>
        <v/>
      </c>
      <c r="I14" s="9">
        <f>IF($B14="","",ROUND($B14*(1+$C14)^5,0))</f>
        <v/>
      </c>
      <c r="J14" s="9">
        <f>IF($B14="","",ROUND($B14*(1+$C14)^6,0))</f>
        <v/>
      </c>
      <c r="K14" s="9">
        <f>IF($B14="","",ROUND($B14*(1+$C14)^7,0))</f>
        <v/>
      </c>
      <c r="L14" s="9">
        <f>IF($B14="","",ROUND($B14*(1+$C14)^8,0))</f>
        <v/>
      </c>
      <c r="M14" s="9">
        <f>IF($B14="","",ROUND($B14*(1+$C14)^9,0))</f>
        <v/>
      </c>
      <c r="N14" s="10">
        <f>IF($B14="","",D14)</f>
        <v/>
      </c>
      <c r="O14" s="10">
        <f>IF($B14="","",ROUND((N14+P14)/2,0))</f>
        <v/>
      </c>
      <c r="P14" s="10">
        <f>IF($B14="","",M14)</f>
        <v/>
      </c>
      <c r="Q14" s="11">
        <f>IF(OR($D14="",$C$4=""),"",IF($D14&lt;$C$4,"نعم","لا"))</f>
        <v/>
      </c>
    </row>
    <row r="15">
      <c r="A15" s="6" t="n">
        <v>10</v>
      </c>
      <c r="B15" s="7" t="n">
        <v>55000</v>
      </c>
      <c r="C15" s="8" t="n">
        <v>0.04</v>
      </c>
      <c r="D15" s="9">
        <f>IF($B15="","",ROUND($B15*(1+$C15)^0,0))</f>
        <v/>
      </c>
      <c r="E15" s="9">
        <f>IF($B15="","",ROUND($B15*(1+$C15)^1,0))</f>
        <v/>
      </c>
      <c r="F15" s="9">
        <f>IF($B15="","",ROUND($B15*(1+$C15)^2,0))</f>
        <v/>
      </c>
      <c r="G15" s="9">
        <f>IF($B15="","",ROUND($B15*(1+$C15)^3,0))</f>
        <v/>
      </c>
      <c r="H15" s="9">
        <f>IF($B15="","",ROUND($B15*(1+$C15)^4,0))</f>
        <v/>
      </c>
      <c r="I15" s="9">
        <f>IF($B15="","",ROUND($B15*(1+$C15)^5,0))</f>
        <v/>
      </c>
      <c r="J15" s="9">
        <f>IF($B15="","",ROUND($B15*(1+$C15)^6,0))</f>
        <v/>
      </c>
      <c r="K15" s="9">
        <f>IF($B15="","",ROUND($B15*(1+$C15)^7,0))</f>
        <v/>
      </c>
      <c r="L15" s="9">
        <f>IF($B15="","",ROUND($B15*(1+$C15)^8,0))</f>
        <v/>
      </c>
      <c r="M15" s="9">
        <f>IF($B15="","",ROUND($B15*(1+$C15)^9,0))</f>
        <v/>
      </c>
      <c r="N15" s="10">
        <f>IF($B15="","",D15)</f>
        <v/>
      </c>
      <c r="O15" s="10">
        <f>IF($B15="","",ROUND((N15+P15)/2,0))</f>
        <v/>
      </c>
      <c r="P15" s="10">
        <f>IF($B15="","",M15)</f>
        <v/>
      </c>
      <c r="Q15" s="11">
        <f>IF(OR($D15="",$C$4=""),"",IF($D15&lt;$C$4,"نعم","لا"))</f>
        <v/>
      </c>
    </row>
  </sheetData>
  <mergeCells count="2">
    <mergeCell ref="A4:B4"/>
    <mergeCell ref="A2:Q3"/>
  </mergeCells>
  <conditionalFormatting sqref="Q6:Q15">
    <cfRule type="expression" priority="1" dxfId="0">
      <formula>$Q6="نعم"</formula>
    </cfRule>
    <cfRule type="expression" priority="2" dxfId="1">
      <formula>$Q6="لا"</formula>
    </cfRule>
  </conditionalFormatting>
  <dataValidations count="2">
    <dataValidation sqref="B6:B15 C4" showDropDown="0" showInputMessage="0" showErrorMessage="1" allowBlank="1" errorTitle="قيمة غير صالحة" error="أدخل مبلغاً موجباً بالليرة السورية." type="decimal" operator="greaterThan">
      <formula1>0</formula1>
    </dataValidation>
    <dataValidation sqref="C6:C15" showDropDown="0" showInputMessage="0" showErrorMessage="1" allowBlank="1" errorTitle="قيمة غير صالحة" error="أدخل نسبة بين ٠٪ و٥٠٪." type="decimal" operator="between">
      <formula1>0</formula1>
      <formula2>0.5</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5"/>
  <sheetViews>
    <sheetView rightToLeft="1" workbookViewId="0">
      <pane ySplit="5" topLeftCell="A6" activePane="bottomLeft" state="frozen"/>
      <selection pane="bottomLeft" activeCell="A1" sqref="A1"/>
    </sheetView>
  </sheetViews>
  <sheetFormatPr baseColWidth="8" defaultRowHeight="15"/>
  <cols>
    <col width="28" customWidth="1" min="1" max="1"/>
    <col width="10" customWidth="1" min="2" max="2"/>
    <col width="18" customWidth="1" min="3" max="3"/>
    <col width="18" customWidth="1" min="4" max="4"/>
  </cols>
  <sheetData>
    <row r="1">
      <c r="A1" s="1" t="inlineStr">
        <is>
          <t>الوظائف ودرجاتها</t>
        </is>
      </c>
    </row>
    <row r="2" ht="22" customHeight="1">
      <c r="A2" s="2" t="inlineStr">
        <is>
          <t>اكتب المسمى الوظيفي واختر درجته من ١ إلى ١٠. نطاق الراتب يُحسب من ورقة «الدرجات». المسميات أمثلة فقط.</t>
        </is>
      </c>
    </row>
    <row r="3"/>
    <row r="5" ht="36" customHeight="1">
      <c r="A5" s="5" t="inlineStr">
        <is>
          <t>المسمى الوظيفي</t>
        </is>
      </c>
      <c r="B5" s="5" t="inlineStr">
        <is>
          <t>الدرجة</t>
        </is>
      </c>
      <c r="C5" s="5" t="inlineStr">
        <is>
          <t>نطاق الراتب: من</t>
        </is>
      </c>
      <c r="D5" s="5" t="inlineStr">
        <is>
          <t>نطاق الراتب: إلى</t>
        </is>
      </c>
    </row>
    <row r="6">
      <c r="A6" s="12" t="inlineStr">
        <is>
          <t>عامل خدمات</t>
        </is>
      </c>
      <c r="B6" s="13" t="n">
        <v>1</v>
      </c>
      <c r="C6" s="9">
        <f>IF($B6="","",INDEX('الدرجات'!$N$6:$N$15,MATCH($B6,'الدرجات'!$A$6:$A$15,0)))</f>
        <v/>
      </c>
      <c r="D6" s="9">
        <f>IF($B6="","",INDEX('الدرجات'!$P$6:$P$15,MATCH($B6,'الدرجات'!$A$6:$A$15,0)))</f>
        <v/>
      </c>
    </row>
    <row r="7">
      <c r="A7" s="12" t="inlineStr">
        <is>
          <t>سائق</t>
        </is>
      </c>
      <c r="B7" s="13" t="n">
        <v>2</v>
      </c>
      <c r="C7" s="9">
        <f>IF($B7="","",INDEX('الدرجات'!$N$6:$N$15,MATCH($B7,'الدرجات'!$A$6:$A$15,0)))</f>
        <v/>
      </c>
      <c r="D7" s="9">
        <f>IF($B7="","",INDEX('الدرجات'!$P$6:$P$15,MATCH($B7,'الدرجات'!$A$6:$A$15,0)))</f>
        <v/>
      </c>
    </row>
    <row r="8">
      <c r="A8" s="12" t="inlineStr">
        <is>
          <t>موظف استقبال</t>
        </is>
      </c>
      <c r="B8" s="13" t="n">
        <v>3</v>
      </c>
      <c r="C8" s="9">
        <f>IF($B8="","",INDEX('الدرجات'!$N$6:$N$15,MATCH($B8,'الدرجات'!$A$6:$A$15,0)))</f>
        <v/>
      </c>
      <c r="D8" s="9">
        <f>IF($B8="","",INDEX('الدرجات'!$P$6:$P$15,MATCH($B8,'الدرجات'!$A$6:$A$15,0)))</f>
        <v/>
      </c>
    </row>
    <row r="9">
      <c r="A9" s="12" t="inlineStr">
        <is>
          <t>أمين مستودع</t>
        </is>
      </c>
      <c r="B9" s="13" t="n">
        <v>4</v>
      </c>
      <c r="C9" s="9">
        <f>IF($B9="","",INDEX('الدرجات'!$N$6:$N$15,MATCH($B9,'الدرجات'!$A$6:$A$15,0)))</f>
        <v/>
      </c>
      <c r="D9" s="9">
        <f>IF($B9="","",INDEX('الدرجات'!$P$6:$P$15,MATCH($B9,'الدرجات'!$A$6:$A$15,0)))</f>
        <v/>
      </c>
    </row>
    <row r="10">
      <c r="A10" s="12" t="inlineStr">
        <is>
          <t>محاسب</t>
        </is>
      </c>
      <c r="B10" s="13" t="n">
        <v>5</v>
      </c>
      <c r="C10" s="9">
        <f>IF($B10="","",INDEX('الدرجات'!$N$6:$N$15,MATCH($B10,'الدرجات'!$A$6:$A$15,0)))</f>
        <v/>
      </c>
      <c r="D10" s="9">
        <f>IF($B10="","",INDEX('الدرجات'!$P$6:$P$15,MATCH($B10,'الدرجات'!$A$6:$A$15,0)))</f>
        <v/>
      </c>
    </row>
    <row r="11">
      <c r="A11" s="12" t="inlineStr">
        <is>
          <t>مسؤول مبيعات</t>
        </is>
      </c>
      <c r="B11" s="13" t="n">
        <v>5</v>
      </c>
      <c r="C11" s="9">
        <f>IF($B11="","",INDEX('الدرجات'!$N$6:$N$15,MATCH($B11,'الدرجات'!$A$6:$A$15,0)))</f>
        <v/>
      </c>
      <c r="D11" s="9">
        <f>IF($B11="","",INDEX('الدرجات'!$P$6:$P$15,MATCH($B11,'الدرجات'!$A$6:$A$15,0)))</f>
        <v/>
      </c>
    </row>
    <row r="12">
      <c r="A12" s="12" t="inlineStr">
        <is>
          <t>مهندس</t>
        </is>
      </c>
      <c r="B12" s="13" t="n">
        <v>6</v>
      </c>
      <c r="C12" s="9">
        <f>IF($B12="","",INDEX('الدرجات'!$N$6:$N$15,MATCH($B12,'الدرجات'!$A$6:$A$15,0)))</f>
        <v/>
      </c>
      <c r="D12" s="9">
        <f>IF($B12="","",INDEX('الدرجات'!$P$6:$P$15,MATCH($B12,'الدرجات'!$A$6:$A$15,0)))</f>
        <v/>
      </c>
    </row>
    <row r="13">
      <c r="A13" s="12" t="inlineStr">
        <is>
          <t>محاسب أول</t>
        </is>
      </c>
      <c r="B13" s="13" t="n">
        <v>7</v>
      </c>
      <c r="C13" s="9">
        <f>IF($B13="","",INDEX('الدرجات'!$N$6:$N$15,MATCH($B13,'الدرجات'!$A$6:$A$15,0)))</f>
        <v/>
      </c>
      <c r="D13" s="9">
        <f>IF($B13="","",INDEX('الدرجات'!$P$6:$P$15,MATCH($B13,'الدرجات'!$A$6:$A$15,0)))</f>
        <v/>
      </c>
    </row>
    <row r="14">
      <c r="A14" s="12" t="inlineStr">
        <is>
          <t>مدير قسم</t>
        </is>
      </c>
      <c r="B14" s="13" t="n">
        <v>8</v>
      </c>
      <c r="C14" s="9">
        <f>IF($B14="","",INDEX('الدرجات'!$N$6:$N$15,MATCH($B14,'الدرجات'!$A$6:$A$15,0)))</f>
        <v/>
      </c>
      <c r="D14" s="9">
        <f>IF($B14="","",INDEX('الدرجات'!$P$6:$P$15,MATCH($B14,'الدرجات'!$A$6:$A$15,0)))</f>
        <v/>
      </c>
    </row>
    <row r="15">
      <c r="A15" s="12" t="inlineStr">
        <is>
          <t>مدير مالي</t>
        </is>
      </c>
      <c r="B15" s="13" t="n">
        <v>9</v>
      </c>
      <c r="C15" s="9">
        <f>IF($B15="","",INDEX('الدرجات'!$N$6:$N$15,MATCH($B15,'الدرجات'!$A$6:$A$15,0)))</f>
        <v/>
      </c>
      <c r="D15" s="9">
        <f>IF($B15="","",INDEX('الدرجات'!$P$6:$P$15,MATCH($B15,'الدرجات'!$A$6:$A$15,0)))</f>
        <v/>
      </c>
    </row>
    <row r="16">
      <c r="A16" s="12" t="inlineStr">
        <is>
          <t>مدير عام</t>
        </is>
      </c>
      <c r="B16" s="13" t="n">
        <v>10</v>
      </c>
      <c r="C16" s="9">
        <f>IF($B16="","",INDEX('الدرجات'!$N$6:$N$15,MATCH($B16,'الدرجات'!$A$6:$A$15,0)))</f>
        <v/>
      </c>
      <c r="D16" s="9">
        <f>IF($B16="","",INDEX('الدرجات'!$P$6:$P$15,MATCH($B16,'الدرجات'!$A$6:$A$15,0)))</f>
        <v/>
      </c>
    </row>
    <row r="17">
      <c r="A17" s="12" t="n"/>
      <c r="B17" s="13" t="n"/>
      <c r="C17" s="9">
        <f>IF($B17="","",INDEX('الدرجات'!$N$6:$N$15,MATCH($B17,'الدرجات'!$A$6:$A$15,0)))</f>
        <v/>
      </c>
      <c r="D17" s="9">
        <f>IF($B17="","",INDEX('الدرجات'!$P$6:$P$15,MATCH($B17,'الدرجات'!$A$6:$A$15,0)))</f>
        <v/>
      </c>
    </row>
    <row r="18">
      <c r="A18" s="12" t="n"/>
      <c r="B18" s="13" t="n"/>
      <c r="C18" s="9">
        <f>IF($B18="","",INDEX('الدرجات'!$N$6:$N$15,MATCH($B18,'الدرجات'!$A$6:$A$15,0)))</f>
        <v/>
      </c>
      <c r="D18" s="9">
        <f>IF($B18="","",INDEX('الدرجات'!$P$6:$P$15,MATCH($B18,'الدرجات'!$A$6:$A$15,0)))</f>
        <v/>
      </c>
    </row>
    <row r="19">
      <c r="A19" s="12" t="n"/>
      <c r="B19" s="13" t="n"/>
      <c r="C19" s="9">
        <f>IF($B19="","",INDEX('الدرجات'!$N$6:$N$15,MATCH($B19,'الدرجات'!$A$6:$A$15,0)))</f>
        <v/>
      </c>
      <c r="D19" s="9">
        <f>IF($B19="","",INDEX('الدرجات'!$P$6:$P$15,MATCH($B19,'الدرجات'!$A$6:$A$15,0)))</f>
        <v/>
      </c>
    </row>
    <row r="20">
      <c r="A20" s="12" t="n"/>
      <c r="B20" s="13" t="n"/>
      <c r="C20" s="9">
        <f>IF($B20="","",INDEX('الدرجات'!$N$6:$N$15,MATCH($B20,'الدرجات'!$A$6:$A$15,0)))</f>
        <v/>
      </c>
      <c r="D20" s="9">
        <f>IF($B20="","",INDEX('الدرجات'!$P$6:$P$15,MATCH($B20,'الدرجات'!$A$6:$A$15,0)))</f>
        <v/>
      </c>
    </row>
    <row r="21">
      <c r="A21" s="12" t="n"/>
      <c r="B21" s="13" t="n"/>
      <c r="C21" s="9">
        <f>IF($B21="","",INDEX('الدرجات'!$N$6:$N$15,MATCH($B21,'الدرجات'!$A$6:$A$15,0)))</f>
        <v/>
      </c>
      <c r="D21" s="9">
        <f>IF($B21="","",INDEX('الدرجات'!$P$6:$P$15,MATCH($B21,'الدرجات'!$A$6:$A$15,0)))</f>
        <v/>
      </c>
    </row>
    <row r="22">
      <c r="A22" s="12" t="n"/>
      <c r="B22" s="13" t="n"/>
      <c r="C22" s="9">
        <f>IF($B22="","",INDEX('الدرجات'!$N$6:$N$15,MATCH($B22,'الدرجات'!$A$6:$A$15,0)))</f>
        <v/>
      </c>
      <c r="D22" s="9">
        <f>IF($B22="","",INDEX('الدرجات'!$P$6:$P$15,MATCH($B22,'الدرجات'!$A$6:$A$15,0)))</f>
        <v/>
      </c>
    </row>
    <row r="23">
      <c r="A23" s="12" t="n"/>
      <c r="B23" s="13" t="n"/>
      <c r="C23" s="9">
        <f>IF($B23="","",INDEX('الدرجات'!$N$6:$N$15,MATCH($B23,'الدرجات'!$A$6:$A$15,0)))</f>
        <v/>
      </c>
      <c r="D23" s="9">
        <f>IF($B23="","",INDEX('الدرجات'!$P$6:$P$15,MATCH($B23,'الدرجات'!$A$6:$A$15,0)))</f>
        <v/>
      </c>
    </row>
    <row r="24">
      <c r="A24" s="12" t="n"/>
      <c r="B24" s="13" t="n"/>
      <c r="C24" s="9">
        <f>IF($B24="","",INDEX('الدرجات'!$N$6:$N$15,MATCH($B24,'الدرجات'!$A$6:$A$15,0)))</f>
        <v/>
      </c>
      <c r="D24" s="9">
        <f>IF($B24="","",INDEX('الدرجات'!$P$6:$P$15,MATCH($B24,'الدرجات'!$A$6:$A$15,0)))</f>
        <v/>
      </c>
    </row>
    <row r="25">
      <c r="A25" s="12" t="n"/>
      <c r="B25" s="13" t="n"/>
      <c r="C25" s="9">
        <f>IF($B25="","",INDEX('الدرجات'!$N$6:$N$15,MATCH($B25,'الدرجات'!$A$6:$A$15,0)))</f>
        <v/>
      </c>
      <c r="D25" s="9">
        <f>IF($B25="","",INDEX('الدرجات'!$P$6:$P$15,MATCH($B25,'الدرجات'!$A$6:$A$15,0)))</f>
        <v/>
      </c>
    </row>
    <row r="26">
      <c r="A26" s="12" t="n"/>
      <c r="B26" s="13" t="n"/>
      <c r="C26" s="9">
        <f>IF($B26="","",INDEX('الدرجات'!$N$6:$N$15,MATCH($B26,'الدرجات'!$A$6:$A$15,0)))</f>
        <v/>
      </c>
      <c r="D26" s="9">
        <f>IF($B26="","",INDEX('الدرجات'!$P$6:$P$15,MATCH($B26,'الدرجات'!$A$6:$A$15,0)))</f>
        <v/>
      </c>
    </row>
    <row r="27">
      <c r="A27" s="12" t="n"/>
      <c r="B27" s="13" t="n"/>
      <c r="C27" s="9">
        <f>IF($B27="","",INDEX('الدرجات'!$N$6:$N$15,MATCH($B27,'الدرجات'!$A$6:$A$15,0)))</f>
        <v/>
      </c>
      <c r="D27" s="9">
        <f>IF($B27="","",INDEX('الدرجات'!$P$6:$P$15,MATCH($B27,'الدرجات'!$A$6:$A$15,0)))</f>
        <v/>
      </c>
    </row>
    <row r="28">
      <c r="A28" s="12" t="n"/>
      <c r="B28" s="13" t="n"/>
      <c r="C28" s="9">
        <f>IF($B28="","",INDEX('الدرجات'!$N$6:$N$15,MATCH($B28,'الدرجات'!$A$6:$A$15,0)))</f>
        <v/>
      </c>
      <c r="D28" s="9">
        <f>IF($B28="","",INDEX('الدرجات'!$P$6:$P$15,MATCH($B28,'الدرجات'!$A$6:$A$15,0)))</f>
        <v/>
      </c>
    </row>
    <row r="29">
      <c r="A29" s="12" t="n"/>
      <c r="B29" s="13" t="n"/>
      <c r="C29" s="9">
        <f>IF($B29="","",INDEX('الدرجات'!$N$6:$N$15,MATCH($B29,'الدرجات'!$A$6:$A$15,0)))</f>
        <v/>
      </c>
      <c r="D29" s="9">
        <f>IF($B29="","",INDEX('الدرجات'!$P$6:$P$15,MATCH($B29,'الدرجات'!$A$6:$A$15,0)))</f>
        <v/>
      </c>
    </row>
    <row r="30">
      <c r="A30" s="12" t="n"/>
      <c r="B30" s="13" t="n"/>
      <c r="C30" s="9">
        <f>IF($B30="","",INDEX('الدرجات'!$N$6:$N$15,MATCH($B30,'الدرجات'!$A$6:$A$15,0)))</f>
        <v/>
      </c>
      <c r="D30" s="9">
        <f>IF($B30="","",INDEX('الدرجات'!$P$6:$P$15,MATCH($B30,'الدرجات'!$A$6:$A$15,0)))</f>
        <v/>
      </c>
    </row>
    <row r="31">
      <c r="A31" s="12" t="n"/>
      <c r="B31" s="13" t="n"/>
      <c r="C31" s="9">
        <f>IF($B31="","",INDEX('الدرجات'!$N$6:$N$15,MATCH($B31,'الدرجات'!$A$6:$A$15,0)))</f>
        <v/>
      </c>
      <c r="D31" s="9">
        <f>IF($B31="","",INDEX('الدرجات'!$P$6:$P$15,MATCH($B31,'الدرجات'!$A$6:$A$15,0)))</f>
        <v/>
      </c>
    </row>
    <row r="32">
      <c r="A32" s="12" t="n"/>
      <c r="B32" s="13" t="n"/>
      <c r="C32" s="9">
        <f>IF($B32="","",INDEX('الدرجات'!$N$6:$N$15,MATCH($B32,'الدرجات'!$A$6:$A$15,0)))</f>
        <v/>
      </c>
      <c r="D32" s="9">
        <f>IF($B32="","",INDEX('الدرجات'!$P$6:$P$15,MATCH($B32,'الدرجات'!$A$6:$A$15,0)))</f>
        <v/>
      </c>
    </row>
    <row r="33">
      <c r="A33" s="12" t="n"/>
      <c r="B33" s="13" t="n"/>
      <c r="C33" s="9">
        <f>IF($B33="","",INDEX('الدرجات'!$N$6:$N$15,MATCH($B33,'الدرجات'!$A$6:$A$15,0)))</f>
        <v/>
      </c>
      <c r="D33" s="9">
        <f>IF($B33="","",INDEX('الدرجات'!$P$6:$P$15,MATCH($B33,'الدرجات'!$A$6:$A$15,0)))</f>
        <v/>
      </c>
    </row>
    <row r="34">
      <c r="A34" s="12" t="n"/>
      <c r="B34" s="13" t="n"/>
      <c r="C34" s="9">
        <f>IF($B34="","",INDEX('الدرجات'!$N$6:$N$15,MATCH($B34,'الدرجات'!$A$6:$A$15,0)))</f>
        <v/>
      </c>
      <c r="D34" s="9">
        <f>IF($B34="","",INDEX('الدرجات'!$P$6:$P$15,MATCH($B34,'الدرجات'!$A$6:$A$15,0)))</f>
        <v/>
      </c>
    </row>
    <row r="35">
      <c r="A35" s="12" t="n"/>
      <c r="B35" s="13" t="n"/>
      <c r="C35" s="9">
        <f>IF($B35="","",INDEX('الدرجات'!$N$6:$N$15,MATCH($B35,'الدرجات'!$A$6:$A$15,0)))</f>
        <v/>
      </c>
      <c r="D35" s="9">
        <f>IF($B35="","",INDEX('الدرجات'!$P$6:$P$15,MATCH($B35,'الدرجات'!$A$6:$A$15,0)))</f>
        <v/>
      </c>
    </row>
    <row r="36">
      <c r="A36" s="12" t="n"/>
      <c r="B36" s="13" t="n"/>
      <c r="C36" s="9">
        <f>IF($B36="","",INDEX('الدرجات'!$N$6:$N$15,MATCH($B36,'الدرجات'!$A$6:$A$15,0)))</f>
        <v/>
      </c>
      <c r="D36" s="9">
        <f>IF($B36="","",INDEX('الدرجات'!$P$6:$P$15,MATCH($B36,'الدرجات'!$A$6:$A$15,0)))</f>
        <v/>
      </c>
    </row>
    <row r="37">
      <c r="A37" s="12" t="n"/>
      <c r="B37" s="13" t="n"/>
      <c r="C37" s="9">
        <f>IF($B37="","",INDEX('الدرجات'!$N$6:$N$15,MATCH($B37,'الدرجات'!$A$6:$A$15,0)))</f>
        <v/>
      </c>
      <c r="D37" s="9">
        <f>IF($B37="","",INDEX('الدرجات'!$P$6:$P$15,MATCH($B37,'الدرجات'!$A$6:$A$15,0)))</f>
        <v/>
      </c>
    </row>
    <row r="38">
      <c r="A38" s="12" t="n"/>
      <c r="B38" s="13" t="n"/>
      <c r="C38" s="9">
        <f>IF($B38="","",INDEX('الدرجات'!$N$6:$N$15,MATCH($B38,'الدرجات'!$A$6:$A$15,0)))</f>
        <v/>
      </c>
      <c r="D38" s="9">
        <f>IF($B38="","",INDEX('الدرجات'!$P$6:$P$15,MATCH($B38,'الدرجات'!$A$6:$A$15,0)))</f>
        <v/>
      </c>
    </row>
    <row r="39">
      <c r="A39" s="12" t="n"/>
      <c r="B39" s="13" t="n"/>
      <c r="C39" s="9">
        <f>IF($B39="","",INDEX('الدرجات'!$N$6:$N$15,MATCH($B39,'الدرجات'!$A$6:$A$15,0)))</f>
        <v/>
      </c>
      <c r="D39" s="9">
        <f>IF($B39="","",INDEX('الدرجات'!$P$6:$P$15,MATCH($B39,'الدرجات'!$A$6:$A$15,0)))</f>
        <v/>
      </c>
    </row>
    <row r="40">
      <c r="A40" s="12" t="n"/>
      <c r="B40" s="13" t="n"/>
      <c r="C40" s="9">
        <f>IF($B40="","",INDEX('الدرجات'!$N$6:$N$15,MATCH($B40,'الدرجات'!$A$6:$A$15,0)))</f>
        <v/>
      </c>
      <c r="D40" s="9">
        <f>IF($B40="","",INDEX('الدرجات'!$P$6:$P$15,MATCH($B40,'الدرجات'!$A$6:$A$15,0)))</f>
        <v/>
      </c>
    </row>
    <row r="41">
      <c r="A41" s="12" t="n"/>
      <c r="B41" s="13" t="n"/>
      <c r="C41" s="9">
        <f>IF($B41="","",INDEX('الدرجات'!$N$6:$N$15,MATCH($B41,'الدرجات'!$A$6:$A$15,0)))</f>
        <v/>
      </c>
      <c r="D41" s="9">
        <f>IF($B41="","",INDEX('الدرجات'!$P$6:$P$15,MATCH($B41,'الدرجات'!$A$6:$A$15,0)))</f>
        <v/>
      </c>
    </row>
    <row r="42">
      <c r="A42" s="12" t="n"/>
      <c r="B42" s="13" t="n"/>
      <c r="C42" s="9">
        <f>IF($B42="","",INDEX('الدرجات'!$N$6:$N$15,MATCH($B42,'الدرجات'!$A$6:$A$15,0)))</f>
        <v/>
      </c>
      <c r="D42" s="9">
        <f>IF($B42="","",INDEX('الدرجات'!$P$6:$P$15,MATCH($B42,'الدرجات'!$A$6:$A$15,0)))</f>
        <v/>
      </c>
    </row>
    <row r="43">
      <c r="A43" s="12" t="n"/>
      <c r="B43" s="13" t="n"/>
      <c r="C43" s="9">
        <f>IF($B43="","",INDEX('الدرجات'!$N$6:$N$15,MATCH($B43,'الدرجات'!$A$6:$A$15,0)))</f>
        <v/>
      </c>
      <c r="D43" s="9">
        <f>IF($B43="","",INDEX('الدرجات'!$P$6:$P$15,MATCH($B43,'الدرجات'!$A$6:$A$15,0)))</f>
        <v/>
      </c>
    </row>
    <row r="44">
      <c r="A44" s="12" t="n"/>
      <c r="B44" s="13" t="n"/>
      <c r="C44" s="9">
        <f>IF($B44="","",INDEX('الدرجات'!$N$6:$N$15,MATCH($B44,'الدرجات'!$A$6:$A$15,0)))</f>
        <v/>
      </c>
      <c r="D44" s="9">
        <f>IF($B44="","",INDEX('الدرجات'!$P$6:$P$15,MATCH($B44,'الدرجات'!$A$6:$A$15,0)))</f>
        <v/>
      </c>
    </row>
    <row r="45">
      <c r="A45" s="12" t="n"/>
      <c r="B45" s="13" t="n"/>
      <c r="C45" s="9">
        <f>IF($B45="","",INDEX('الدرجات'!$N$6:$N$15,MATCH($B45,'الدرجات'!$A$6:$A$15,0)))</f>
        <v/>
      </c>
      <c r="D45" s="9">
        <f>IF($B45="","",INDEX('الدرجات'!$P$6:$P$15,MATCH($B45,'الدرجات'!$A$6:$A$15,0)))</f>
        <v/>
      </c>
    </row>
  </sheetData>
  <mergeCells count="1">
    <mergeCell ref="A2:D3"/>
  </mergeCells>
  <dataValidations count="1">
    <dataValidation sqref="B6:B45" showDropDown="0" showInputMessage="0" showErrorMessage="1" allowBlank="1" errorTitle="قيمة غير صالحة" error="اختر درجة من ١ إلى ١٠." type="whole" operator="between">
      <formula1>1</formula1>
      <formula2>10</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55"/>
  <sheetViews>
    <sheetView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9" customWidth="1" min="3" max="3"/>
    <col width="9" customWidth="1" min="4" max="4"/>
    <col width="16" customWidth="1" min="5" max="5"/>
    <col width="16" customWidth="1" min="6" max="6"/>
    <col width="16" customWidth="1" min="7" max="7"/>
    <col width="16" customWidth="1" min="8" max="8"/>
    <col width="16" customWidth="1" min="9" max="9"/>
    <col width="30" customWidth="1" min="10" max="10"/>
  </cols>
  <sheetData>
    <row r="1">
      <c r="A1" s="1" t="inlineStr">
        <is>
          <t>الموظفون على سلم الرواتب</t>
        </is>
      </c>
    </row>
    <row r="2" ht="22" customHeight="1">
      <c r="A2" s="2" t="inlineStr">
        <is>
          <t>اكتب اسم الموظف واختر مسمّاه الوظيفي ومرحلته، وأدخل راتبه الحالي. الدرجة وراتب السلم والتنبيه تُحسب بمعادلات. الأسماء والمبالغ أمثلة فقط.</t>
        </is>
      </c>
    </row>
    <row r="3"/>
    <row r="5" ht="36" customHeight="1">
      <c r="A5" s="5" t="inlineStr">
        <is>
          <t>الموظف</t>
        </is>
      </c>
      <c r="B5" s="5" t="inlineStr">
        <is>
          <t>المسمى الوظيفي</t>
        </is>
      </c>
      <c r="C5" s="5" t="inlineStr">
        <is>
          <t>الدرجة</t>
        </is>
      </c>
      <c r="D5" s="5" t="inlineStr">
        <is>
          <t>المرحلة</t>
        </is>
      </c>
      <c r="E5" s="5" t="inlineStr">
        <is>
          <t>الراتب حسب السلم</t>
        </is>
      </c>
      <c r="F5" s="5" t="inlineStr">
        <is>
          <t>الراتب الحالي</t>
        </is>
      </c>
      <c r="G5" s="5" t="inlineStr">
        <is>
          <t>الحد الأدنى للدرجة</t>
        </is>
      </c>
      <c r="H5" s="5" t="inlineStr">
        <is>
          <t>الحد الأعلى للدرجة</t>
        </is>
      </c>
      <c r="I5" s="5" t="inlineStr">
        <is>
          <t>الفرق عن السلم</t>
        </is>
      </c>
      <c r="J5" s="5" t="inlineStr">
        <is>
          <t>التنبيه</t>
        </is>
      </c>
    </row>
    <row r="6">
      <c r="A6" s="12" t="inlineStr">
        <is>
          <t>موظف تجريبي ١</t>
        </is>
      </c>
      <c r="B6" s="12" t="inlineStr">
        <is>
          <t>محاسب</t>
        </is>
      </c>
      <c r="C6" s="14">
        <f>IF($B6="","",IFERROR(VLOOKUP($B6,'الوظائف'!$A$6:$B$45,2,FALSE),"?"))</f>
        <v/>
      </c>
      <c r="D6" s="13" t="n">
        <v>3</v>
      </c>
      <c r="E6" s="9">
        <f>IF(OR($C6="",$C6="?",$D6=""),"",INDEX('الدرجات'!$D$6:$M$15,MATCH($C6,'الدرجات'!$A$6:$A$15,0),$D6))</f>
        <v/>
      </c>
      <c r="F6" s="7" t="n">
        <v>25500</v>
      </c>
      <c r="G6" s="9">
        <f>IF(OR($C6="",$C6="?"),"",INDEX('الدرجات'!$N$6:$N$15,MATCH($C6,'الدرجات'!$A$6:$A$15,0)))</f>
        <v/>
      </c>
      <c r="H6" s="9">
        <f>IF(OR($C6="",$C6="?"),"",INDEX('الدرجات'!$P$6:$P$15,MATCH($C6,'الدرجات'!$A$6:$A$15,0)))</f>
        <v/>
      </c>
      <c r="I6" s="9">
        <f>IF(OR($E6="",$F6=""),"",$F6-$E6)</f>
        <v/>
      </c>
      <c r="J6" s="15">
        <f>IF($B6="","",IF($C6="?","المسمى غير موجود في «الوظائف»",IF($F6="","",IF($F6&lt;$G6,"أقل من الحد الأدنى للدرجة",IF($F6&gt;$H6,"أعلى من الحد الأعلى للدرجة","ضمن نطاق الدرجة")))))</f>
        <v/>
      </c>
    </row>
    <row r="7">
      <c r="A7" s="12" t="inlineStr">
        <is>
          <t>موظف تجريبي ٢</t>
        </is>
      </c>
      <c r="B7" s="12" t="inlineStr">
        <is>
          <t>سائق</t>
        </is>
      </c>
      <c r="C7" s="14">
        <f>IF($B7="","",IFERROR(VLOOKUP($B7,'الوظائف'!$A$6:$B$45,2,FALSE),"?"))</f>
        <v/>
      </c>
      <c r="D7" s="13" t="n">
        <v>1</v>
      </c>
      <c r="E7" s="9">
        <f>IF(OR($C7="",$C7="?",$D7=""),"",INDEX('الدرجات'!$D$6:$M$15,MATCH($C7,'الدرجات'!$A$6:$A$15,0),$D7))</f>
        <v/>
      </c>
      <c r="F7" s="7" t="n">
        <v>15000</v>
      </c>
      <c r="G7" s="9">
        <f>IF(OR($C7="",$C7="?"),"",INDEX('الدرجات'!$N$6:$N$15,MATCH($C7,'الدرجات'!$A$6:$A$15,0)))</f>
        <v/>
      </c>
      <c r="H7" s="9">
        <f>IF(OR($C7="",$C7="?"),"",INDEX('الدرجات'!$P$6:$P$15,MATCH($C7,'الدرجات'!$A$6:$A$15,0)))</f>
        <v/>
      </c>
      <c r="I7" s="9">
        <f>IF(OR($E7="",$F7=""),"",$F7-$E7)</f>
        <v/>
      </c>
      <c r="J7" s="15">
        <f>IF($B7="","",IF($C7="?","المسمى غير موجود في «الوظائف»",IF($F7="","",IF($F7&lt;$G7,"أقل من الحد الأدنى للدرجة",IF($F7&gt;$H7,"أعلى من الحد الأعلى للدرجة","ضمن نطاق الدرجة")))))</f>
        <v/>
      </c>
    </row>
    <row r="8">
      <c r="A8" s="12" t="inlineStr">
        <is>
          <t>موظف تجريبي ٣</t>
        </is>
      </c>
      <c r="B8" s="12" t="inlineStr">
        <is>
          <t>مهندس</t>
        </is>
      </c>
      <c r="C8" s="14">
        <f>IF($B8="","",IFERROR(VLOOKUP($B8,'الوظائف'!$A$6:$B$45,2,FALSE),"?"))</f>
        <v/>
      </c>
      <c r="D8" s="13" t="n">
        <v>5</v>
      </c>
      <c r="E8" s="9">
        <f>IF(OR($C8="",$C8="?",$D8=""),"",INDEX('الدرجات'!$D$6:$M$15,MATCH($C8,'الدرجات'!$A$6:$A$15,0),$D8))</f>
        <v/>
      </c>
      <c r="F8" s="7" t="n">
        <v>31500</v>
      </c>
      <c r="G8" s="9">
        <f>IF(OR($C8="",$C8="?"),"",INDEX('الدرجات'!$N$6:$N$15,MATCH($C8,'الدرجات'!$A$6:$A$15,0)))</f>
        <v/>
      </c>
      <c r="H8" s="9">
        <f>IF(OR($C8="",$C8="?"),"",INDEX('الدرجات'!$P$6:$P$15,MATCH($C8,'الدرجات'!$A$6:$A$15,0)))</f>
        <v/>
      </c>
      <c r="I8" s="9">
        <f>IF(OR($E8="",$F8=""),"",$F8-$E8)</f>
        <v/>
      </c>
      <c r="J8" s="15">
        <f>IF($B8="","",IF($C8="?","المسمى غير موجود في «الوظائف»",IF($F8="","",IF($F8&lt;$G8,"أقل من الحد الأدنى للدرجة",IF($F8&gt;$H8,"أعلى من الحد الأعلى للدرجة","ضمن نطاق الدرجة")))))</f>
        <v/>
      </c>
    </row>
    <row r="9">
      <c r="A9" s="12" t="inlineStr">
        <is>
          <t>موظف تجريبي ٤</t>
        </is>
      </c>
      <c r="B9" s="12" t="inlineStr">
        <is>
          <t>موظف استقبال</t>
        </is>
      </c>
      <c r="C9" s="14">
        <f>IF($B9="","",IFERROR(VLOOKUP($B9,'الوظائف'!$A$6:$B$45,2,FALSE),"?"))</f>
        <v/>
      </c>
      <c r="D9" s="13" t="n">
        <v>2</v>
      </c>
      <c r="E9" s="9">
        <f>IF(OR($C9="",$C9="?",$D9=""),"",INDEX('الدرجات'!$D$6:$M$15,MATCH($C9,'الدرجات'!$A$6:$A$15,0),$D9))</f>
        <v/>
      </c>
      <c r="F9" s="7" t="n">
        <v>16500</v>
      </c>
      <c r="G9" s="9">
        <f>IF(OR($C9="",$C9="?"),"",INDEX('الدرجات'!$N$6:$N$15,MATCH($C9,'الدرجات'!$A$6:$A$15,0)))</f>
        <v/>
      </c>
      <c r="H9" s="9">
        <f>IF(OR($C9="",$C9="?"),"",INDEX('الدرجات'!$P$6:$P$15,MATCH($C9,'الدرجات'!$A$6:$A$15,0)))</f>
        <v/>
      </c>
      <c r="I9" s="9">
        <f>IF(OR($E9="",$F9=""),"",$F9-$E9)</f>
        <v/>
      </c>
      <c r="J9" s="15">
        <f>IF($B9="","",IF($C9="?","المسمى غير موجود في «الوظائف»",IF($F9="","",IF($F9&lt;$G9,"أقل من الحد الأدنى للدرجة",IF($F9&gt;$H9,"أعلى من الحد الأعلى للدرجة","ضمن نطاق الدرجة")))))</f>
        <v/>
      </c>
    </row>
    <row r="10">
      <c r="A10" s="12" t="inlineStr">
        <is>
          <t>موظف تجريبي ٥</t>
        </is>
      </c>
      <c r="B10" s="12" t="inlineStr">
        <is>
          <t>مدير قسم</t>
        </is>
      </c>
      <c r="C10" s="14">
        <f>IF($B10="","",IFERROR(VLOOKUP($B10,'الوظائف'!$A$6:$B$45,2,FALSE),"?"))</f>
        <v/>
      </c>
      <c r="D10" s="13" t="n">
        <v>4</v>
      </c>
      <c r="E10" s="9">
        <f>IF(OR($C10="",$C10="?",$D10=""),"",INDEX('الدرجات'!$D$6:$M$15,MATCH($C10,'الدرجات'!$A$6:$A$15,0),$D10))</f>
        <v/>
      </c>
      <c r="F10" s="7" t="n">
        <v>52000</v>
      </c>
      <c r="G10" s="9">
        <f>IF(OR($C10="",$C10="?"),"",INDEX('الدرجات'!$N$6:$N$15,MATCH($C10,'الدرجات'!$A$6:$A$15,0)))</f>
        <v/>
      </c>
      <c r="H10" s="9">
        <f>IF(OR($C10="",$C10="?"),"",INDEX('الدرجات'!$P$6:$P$15,MATCH($C10,'الدرجات'!$A$6:$A$15,0)))</f>
        <v/>
      </c>
      <c r="I10" s="9">
        <f>IF(OR($E10="",$F10=""),"",$F10-$E10)</f>
        <v/>
      </c>
      <c r="J10" s="15">
        <f>IF($B10="","",IF($C10="?","المسمى غير موجود في «الوظائف»",IF($F10="","",IF($F10&lt;$G10,"أقل من الحد الأدنى للدرجة",IF($F10&gt;$H10,"أعلى من الحد الأعلى للدرجة","ضمن نطاق الدرجة")))))</f>
        <v/>
      </c>
    </row>
    <row r="11">
      <c r="A11" s="12" t="inlineStr">
        <is>
          <t>موظف تجريبي ٦</t>
        </is>
      </c>
      <c r="B11" s="12" t="inlineStr">
        <is>
          <t>مسؤول مبيعات</t>
        </is>
      </c>
      <c r="C11" s="14">
        <f>IF($B11="","",IFERROR(VLOOKUP($B11,'الوظائف'!$A$6:$B$45,2,FALSE),"?"))</f>
        <v/>
      </c>
      <c r="D11" s="13" t="n">
        <v>2</v>
      </c>
      <c r="E11" s="9">
        <f>IF(OR($C11="",$C11="?",$D11=""),"",INDEX('الدرجات'!$D$6:$M$15,MATCH($C11,'الدرجات'!$A$6:$A$15,0),$D11))</f>
        <v/>
      </c>
      <c r="F11" s="7" t="n">
        <v>33000</v>
      </c>
      <c r="G11" s="9">
        <f>IF(OR($C11="",$C11="?"),"",INDEX('الدرجات'!$N$6:$N$15,MATCH($C11,'الدرجات'!$A$6:$A$15,0)))</f>
        <v/>
      </c>
      <c r="H11" s="9">
        <f>IF(OR($C11="",$C11="?"),"",INDEX('الدرجات'!$P$6:$P$15,MATCH($C11,'الدرجات'!$A$6:$A$15,0)))</f>
        <v/>
      </c>
      <c r="I11" s="9">
        <f>IF(OR($E11="",$F11=""),"",$F11-$E11)</f>
        <v/>
      </c>
      <c r="J11" s="15">
        <f>IF($B11="","",IF($C11="?","المسمى غير موجود في «الوظائف»",IF($F11="","",IF($F11&lt;$G11,"أقل من الحد الأدنى للدرجة",IF($F11&gt;$H11,"أعلى من الحد الأعلى للدرجة","ضمن نطاق الدرجة")))))</f>
        <v/>
      </c>
    </row>
    <row r="12">
      <c r="A12" s="12" t="n"/>
      <c r="B12" s="12" t="n"/>
      <c r="C12" s="14">
        <f>IF($B12="","",IFERROR(VLOOKUP($B12,'الوظائف'!$A$6:$B$45,2,FALSE),"?"))</f>
        <v/>
      </c>
      <c r="D12" s="13" t="n"/>
      <c r="E12" s="9">
        <f>IF(OR($C12="",$C12="?",$D12=""),"",INDEX('الدرجات'!$D$6:$M$15,MATCH($C12,'الدرجات'!$A$6:$A$15,0),$D12))</f>
        <v/>
      </c>
      <c r="F12" s="7" t="n"/>
      <c r="G12" s="9">
        <f>IF(OR($C12="",$C12="?"),"",INDEX('الدرجات'!$N$6:$N$15,MATCH($C12,'الدرجات'!$A$6:$A$15,0)))</f>
        <v/>
      </c>
      <c r="H12" s="9">
        <f>IF(OR($C12="",$C12="?"),"",INDEX('الدرجات'!$P$6:$P$15,MATCH($C12,'الدرجات'!$A$6:$A$15,0)))</f>
        <v/>
      </c>
      <c r="I12" s="9">
        <f>IF(OR($E12="",$F12=""),"",$F12-$E12)</f>
        <v/>
      </c>
      <c r="J12" s="15">
        <f>IF($B12="","",IF($C12="?","المسمى غير موجود في «الوظائف»",IF($F12="","",IF($F12&lt;$G12,"أقل من الحد الأدنى للدرجة",IF($F12&gt;$H12,"أعلى من الحد الأعلى للدرجة","ضمن نطاق الدرجة")))))</f>
        <v/>
      </c>
    </row>
    <row r="13">
      <c r="A13" s="12" t="n"/>
      <c r="B13" s="12" t="n"/>
      <c r="C13" s="14">
        <f>IF($B13="","",IFERROR(VLOOKUP($B13,'الوظائف'!$A$6:$B$45,2,FALSE),"?"))</f>
        <v/>
      </c>
      <c r="D13" s="13" t="n"/>
      <c r="E13" s="9">
        <f>IF(OR($C13="",$C13="?",$D13=""),"",INDEX('الدرجات'!$D$6:$M$15,MATCH($C13,'الدرجات'!$A$6:$A$15,0),$D13))</f>
        <v/>
      </c>
      <c r="F13" s="7" t="n"/>
      <c r="G13" s="9">
        <f>IF(OR($C13="",$C13="?"),"",INDEX('الدرجات'!$N$6:$N$15,MATCH($C13,'الدرجات'!$A$6:$A$15,0)))</f>
        <v/>
      </c>
      <c r="H13" s="9">
        <f>IF(OR($C13="",$C13="?"),"",INDEX('الدرجات'!$P$6:$P$15,MATCH($C13,'الدرجات'!$A$6:$A$15,0)))</f>
        <v/>
      </c>
      <c r="I13" s="9">
        <f>IF(OR($E13="",$F13=""),"",$F13-$E13)</f>
        <v/>
      </c>
      <c r="J13" s="15">
        <f>IF($B13="","",IF($C13="?","المسمى غير موجود في «الوظائف»",IF($F13="","",IF($F13&lt;$G13,"أقل من الحد الأدنى للدرجة",IF($F13&gt;$H13,"أعلى من الحد الأعلى للدرجة","ضمن نطاق الدرجة")))))</f>
        <v/>
      </c>
    </row>
    <row r="14">
      <c r="A14" s="12" t="n"/>
      <c r="B14" s="12" t="n"/>
      <c r="C14" s="14">
        <f>IF($B14="","",IFERROR(VLOOKUP($B14,'الوظائف'!$A$6:$B$45,2,FALSE),"?"))</f>
        <v/>
      </c>
      <c r="D14" s="13" t="n"/>
      <c r="E14" s="9">
        <f>IF(OR($C14="",$C14="?",$D14=""),"",INDEX('الدرجات'!$D$6:$M$15,MATCH($C14,'الدرجات'!$A$6:$A$15,0),$D14))</f>
        <v/>
      </c>
      <c r="F14" s="7" t="n"/>
      <c r="G14" s="9">
        <f>IF(OR($C14="",$C14="?"),"",INDEX('الدرجات'!$N$6:$N$15,MATCH($C14,'الدرجات'!$A$6:$A$15,0)))</f>
        <v/>
      </c>
      <c r="H14" s="9">
        <f>IF(OR($C14="",$C14="?"),"",INDEX('الدرجات'!$P$6:$P$15,MATCH($C14,'الدرجات'!$A$6:$A$15,0)))</f>
        <v/>
      </c>
      <c r="I14" s="9">
        <f>IF(OR($E14="",$F14=""),"",$F14-$E14)</f>
        <v/>
      </c>
      <c r="J14" s="15">
        <f>IF($B14="","",IF($C14="?","المسمى غير موجود في «الوظائف»",IF($F14="","",IF($F14&lt;$G14,"أقل من الحد الأدنى للدرجة",IF($F14&gt;$H14,"أعلى من الحد الأعلى للدرجة","ضمن نطاق الدرجة")))))</f>
        <v/>
      </c>
    </row>
    <row r="15">
      <c r="A15" s="12" t="n"/>
      <c r="B15" s="12" t="n"/>
      <c r="C15" s="14">
        <f>IF($B15="","",IFERROR(VLOOKUP($B15,'الوظائف'!$A$6:$B$45,2,FALSE),"?"))</f>
        <v/>
      </c>
      <c r="D15" s="13" t="n"/>
      <c r="E15" s="9">
        <f>IF(OR($C15="",$C15="?",$D15=""),"",INDEX('الدرجات'!$D$6:$M$15,MATCH($C15,'الدرجات'!$A$6:$A$15,0),$D15))</f>
        <v/>
      </c>
      <c r="F15" s="7" t="n"/>
      <c r="G15" s="9">
        <f>IF(OR($C15="",$C15="?"),"",INDEX('الدرجات'!$N$6:$N$15,MATCH($C15,'الدرجات'!$A$6:$A$15,0)))</f>
        <v/>
      </c>
      <c r="H15" s="9">
        <f>IF(OR($C15="",$C15="?"),"",INDEX('الدرجات'!$P$6:$P$15,MATCH($C15,'الدرجات'!$A$6:$A$15,0)))</f>
        <v/>
      </c>
      <c r="I15" s="9">
        <f>IF(OR($E15="",$F15=""),"",$F15-$E15)</f>
        <v/>
      </c>
      <c r="J15" s="15">
        <f>IF($B15="","",IF($C15="?","المسمى غير موجود في «الوظائف»",IF($F15="","",IF($F15&lt;$G15,"أقل من الحد الأدنى للدرجة",IF($F15&gt;$H15,"أعلى من الحد الأعلى للدرجة","ضمن نطاق الدرجة")))))</f>
        <v/>
      </c>
    </row>
    <row r="16">
      <c r="A16" s="12" t="n"/>
      <c r="B16" s="12" t="n"/>
      <c r="C16" s="14">
        <f>IF($B16="","",IFERROR(VLOOKUP($B16,'الوظائف'!$A$6:$B$45,2,FALSE),"?"))</f>
        <v/>
      </c>
      <c r="D16" s="13" t="n"/>
      <c r="E16" s="9">
        <f>IF(OR($C16="",$C16="?",$D16=""),"",INDEX('الدرجات'!$D$6:$M$15,MATCH($C16,'الدرجات'!$A$6:$A$15,0),$D16))</f>
        <v/>
      </c>
      <c r="F16" s="7" t="n"/>
      <c r="G16" s="9">
        <f>IF(OR($C16="",$C16="?"),"",INDEX('الدرجات'!$N$6:$N$15,MATCH($C16,'الدرجات'!$A$6:$A$15,0)))</f>
        <v/>
      </c>
      <c r="H16" s="9">
        <f>IF(OR($C16="",$C16="?"),"",INDEX('الدرجات'!$P$6:$P$15,MATCH($C16,'الدرجات'!$A$6:$A$15,0)))</f>
        <v/>
      </c>
      <c r="I16" s="9">
        <f>IF(OR($E16="",$F16=""),"",$F16-$E16)</f>
        <v/>
      </c>
      <c r="J16" s="15">
        <f>IF($B16="","",IF($C16="?","المسمى غير موجود في «الوظائف»",IF($F16="","",IF($F16&lt;$G16,"أقل من الحد الأدنى للدرجة",IF($F16&gt;$H16,"أعلى من الحد الأعلى للدرجة","ضمن نطاق الدرجة")))))</f>
        <v/>
      </c>
    </row>
    <row r="17">
      <c r="A17" s="12" t="n"/>
      <c r="B17" s="12" t="n"/>
      <c r="C17" s="14">
        <f>IF($B17="","",IFERROR(VLOOKUP($B17,'الوظائف'!$A$6:$B$45,2,FALSE),"?"))</f>
        <v/>
      </c>
      <c r="D17" s="13" t="n"/>
      <c r="E17" s="9">
        <f>IF(OR($C17="",$C17="?",$D17=""),"",INDEX('الدرجات'!$D$6:$M$15,MATCH($C17,'الدرجات'!$A$6:$A$15,0),$D17))</f>
        <v/>
      </c>
      <c r="F17" s="7" t="n"/>
      <c r="G17" s="9">
        <f>IF(OR($C17="",$C17="?"),"",INDEX('الدرجات'!$N$6:$N$15,MATCH($C17,'الدرجات'!$A$6:$A$15,0)))</f>
        <v/>
      </c>
      <c r="H17" s="9">
        <f>IF(OR($C17="",$C17="?"),"",INDEX('الدرجات'!$P$6:$P$15,MATCH($C17,'الدرجات'!$A$6:$A$15,0)))</f>
        <v/>
      </c>
      <c r="I17" s="9">
        <f>IF(OR($E17="",$F17=""),"",$F17-$E17)</f>
        <v/>
      </c>
      <c r="J17" s="15">
        <f>IF($B17="","",IF($C17="?","المسمى غير موجود في «الوظائف»",IF($F17="","",IF($F17&lt;$G17,"أقل من الحد الأدنى للدرجة",IF($F17&gt;$H17,"أعلى من الحد الأعلى للدرجة","ضمن نطاق الدرجة")))))</f>
        <v/>
      </c>
    </row>
    <row r="18">
      <c r="A18" s="12" t="n"/>
      <c r="B18" s="12" t="n"/>
      <c r="C18" s="14">
        <f>IF($B18="","",IFERROR(VLOOKUP($B18,'الوظائف'!$A$6:$B$45,2,FALSE),"?"))</f>
        <v/>
      </c>
      <c r="D18" s="13" t="n"/>
      <c r="E18" s="9">
        <f>IF(OR($C18="",$C18="?",$D18=""),"",INDEX('الدرجات'!$D$6:$M$15,MATCH($C18,'الدرجات'!$A$6:$A$15,0),$D18))</f>
        <v/>
      </c>
      <c r="F18" s="7" t="n"/>
      <c r="G18" s="9">
        <f>IF(OR($C18="",$C18="?"),"",INDEX('الدرجات'!$N$6:$N$15,MATCH($C18,'الدرجات'!$A$6:$A$15,0)))</f>
        <v/>
      </c>
      <c r="H18" s="9">
        <f>IF(OR($C18="",$C18="?"),"",INDEX('الدرجات'!$P$6:$P$15,MATCH($C18,'الدرجات'!$A$6:$A$15,0)))</f>
        <v/>
      </c>
      <c r="I18" s="9">
        <f>IF(OR($E18="",$F18=""),"",$F18-$E18)</f>
        <v/>
      </c>
      <c r="J18" s="15">
        <f>IF($B18="","",IF($C18="?","المسمى غير موجود في «الوظائف»",IF($F18="","",IF($F18&lt;$G18,"أقل من الحد الأدنى للدرجة",IF($F18&gt;$H18,"أعلى من الحد الأعلى للدرجة","ضمن نطاق الدرجة")))))</f>
        <v/>
      </c>
    </row>
    <row r="19">
      <c r="A19" s="12" t="n"/>
      <c r="B19" s="12" t="n"/>
      <c r="C19" s="14">
        <f>IF($B19="","",IFERROR(VLOOKUP($B19,'الوظائف'!$A$6:$B$45,2,FALSE),"?"))</f>
        <v/>
      </c>
      <c r="D19" s="13" t="n"/>
      <c r="E19" s="9">
        <f>IF(OR($C19="",$C19="?",$D19=""),"",INDEX('الدرجات'!$D$6:$M$15,MATCH($C19,'الدرجات'!$A$6:$A$15,0),$D19))</f>
        <v/>
      </c>
      <c r="F19" s="7" t="n"/>
      <c r="G19" s="9">
        <f>IF(OR($C19="",$C19="?"),"",INDEX('الدرجات'!$N$6:$N$15,MATCH($C19,'الدرجات'!$A$6:$A$15,0)))</f>
        <v/>
      </c>
      <c r="H19" s="9">
        <f>IF(OR($C19="",$C19="?"),"",INDEX('الدرجات'!$P$6:$P$15,MATCH($C19,'الدرجات'!$A$6:$A$15,0)))</f>
        <v/>
      </c>
      <c r="I19" s="9">
        <f>IF(OR($E19="",$F19=""),"",$F19-$E19)</f>
        <v/>
      </c>
      <c r="J19" s="15">
        <f>IF($B19="","",IF($C19="?","المسمى غير موجود في «الوظائف»",IF($F19="","",IF($F19&lt;$G19,"أقل من الحد الأدنى للدرجة",IF($F19&gt;$H19,"أعلى من الحد الأعلى للدرجة","ضمن نطاق الدرجة")))))</f>
        <v/>
      </c>
    </row>
    <row r="20">
      <c r="A20" s="12" t="n"/>
      <c r="B20" s="12" t="n"/>
      <c r="C20" s="14">
        <f>IF($B20="","",IFERROR(VLOOKUP($B20,'الوظائف'!$A$6:$B$45,2,FALSE),"?"))</f>
        <v/>
      </c>
      <c r="D20" s="13" t="n"/>
      <c r="E20" s="9">
        <f>IF(OR($C20="",$C20="?",$D20=""),"",INDEX('الدرجات'!$D$6:$M$15,MATCH($C20,'الدرجات'!$A$6:$A$15,0),$D20))</f>
        <v/>
      </c>
      <c r="F20" s="7" t="n"/>
      <c r="G20" s="9">
        <f>IF(OR($C20="",$C20="?"),"",INDEX('الدرجات'!$N$6:$N$15,MATCH($C20,'الدرجات'!$A$6:$A$15,0)))</f>
        <v/>
      </c>
      <c r="H20" s="9">
        <f>IF(OR($C20="",$C20="?"),"",INDEX('الدرجات'!$P$6:$P$15,MATCH($C20,'الدرجات'!$A$6:$A$15,0)))</f>
        <v/>
      </c>
      <c r="I20" s="9">
        <f>IF(OR($E20="",$F20=""),"",$F20-$E20)</f>
        <v/>
      </c>
      <c r="J20" s="15">
        <f>IF($B20="","",IF($C20="?","المسمى غير موجود في «الوظائف»",IF($F20="","",IF($F20&lt;$G20,"أقل من الحد الأدنى للدرجة",IF($F20&gt;$H20,"أعلى من الحد الأعلى للدرجة","ضمن نطاق الدرجة")))))</f>
        <v/>
      </c>
    </row>
    <row r="21">
      <c r="A21" s="12" t="n"/>
      <c r="B21" s="12" t="n"/>
      <c r="C21" s="14">
        <f>IF($B21="","",IFERROR(VLOOKUP($B21,'الوظائف'!$A$6:$B$45,2,FALSE),"?"))</f>
        <v/>
      </c>
      <c r="D21" s="13" t="n"/>
      <c r="E21" s="9">
        <f>IF(OR($C21="",$C21="?",$D21=""),"",INDEX('الدرجات'!$D$6:$M$15,MATCH($C21,'الدرجات'!$A$6:$A$15,0),$D21))</f>
        <v/>
      </c>
      <c r="F21" s="7" t="n"/>
      <c r="G21" s="9">
        <f>IF(OR($C21="",$C21="?"),"",INDEX('الدرجات'!$N$6:$N$15,MATCH($C21,'الدرجات'!$A$6:$A$15,0)))</f>
        <v/>
      </c>
      <c r="H21" s="9">
        <f>IF(OR($C21="",$C21="?"),"",INDEX('الدرجات'!$P$6:$P$15,MATCH($C21,'الدرجات'!$A$6:$A$15,0)))</f>
        <v/>
      </c>
      <c r="I21" s="9">
        <f>IF(OR($E21="",$F21=""),"",$F21-$E21)</f>
        <v/>
      </c>
      <c r="J21" s="15">
        <f>IF($B21="","",IF($C21="?","المسمى غير موجود في «الوظائف»",IF($F21="","",IF($F21&lt;$G21,"أقل من الحد الأدنى للدرجة",IF($F21&gt;$H21,"أعلى من الحد الأعلى للدرجة","ضمن نطاق الدرجة")))))</f>
        <v/>
      </c>
    </row>
    <row r="22">
      <c r="A22" s="12" t="n"/>
      <c r="B22" s="12" t="n"/>
      <c r="C22" s="14">
        <f>IF($B22="","",IFERROR(VLOOKUP($B22,'الوظائف'!$A$6:$B$45,2,FALSE),"?"))</f>
        <v/>
      </c>
      <c r="D22" s="13" t="n"/>
      <c r="E22" s="9">
        <f>IF(OR($C22="",$C22="?",$D22=""),"",INDEX('الدرجات'!$D$6:$M$15,MATCH($C22,'الدرجات'!$A$6:$A$15,0),$D22))</f>
        <v/>
      </c>
      <c r="F22" s="7" t="n"/>
      <c r="G22" s="9">
        <f>IF(OR($C22="",$C22="?"),"",INDEX('الدرجات'!$N$6:$N$15,MATCH($C22,'الدرجات'!$A$6:$A$15,0)))</f>
        <v/>
      </c>
      <c r="H22" s="9">
        <f>IF(OR($C22="",$C22="?"),"",INDEX('الدرجات'!$P$6:$P$15,MATCH($C22,'الدرجات'!$A$6:$A$15,0)))</f>
        <v/>
      </c>
      <c r="I22" s="9">
        <f>IF(OR($E22="",$F22=""),"",$F22-$E22)</f>
        <v/>
      </c>
      <c r="J22" s="15">
        <f>IF($B22="","",IF($C22="?","المسمى غير موجود في «الوظائف»",IF($F22="","",IF($F22&lt;$G22,"أقل من الحد الأدنى للدرجة",IF($F22&gt;$H22,"أعلى من الحد الأعلى للدرجة","ضمن نطاق الدرجة")))))</f>
        <v/>
      </c>
    </row>
    <row r="23">
      <c r="A23" s="12" t="n"/>
      <c r="B23" s="12" t="n"/>
      <c r="C23" s="14">
        <f>IF($B23="","",IFERROR(VLOOKUP($B23,'الوظائف'!$A$6:$B$45,2,FALSE),"?"))</f>
        <v/>
      </c>
      <c r="D23" s="13" t="n"/>
      <c r="E23" s="9">
        <f>IF(OR($C23="",$C23="?",$D23=""),"",INDEX('الدرجات'!$D$6:$M$15,MATCH($C23,'الدرجات'!$A$6:$A$15,0),$D23))</f>
        <v/>
      </c>
      <c r="F23" s="7" t="n"/>
      <c r="G23" s="9">
        <f>IF(OR($C23="",$C23="?"),"",INDEX('الدرجات'!$N$6:$N$15,MATCH($C23,'الدرجات'!$A$6:$A$15,0)))</f>
        <v/>
      </c>
      <c r="H23" s="9">
        <f>IF(OR($C23="",$C23="?"),"",INDEX('الدرجات'!$P$6:$P$15,MATCH($C23,'الدرجات'!$A$6:$A$15,0)))</f>
        <v/>
      </c>
      <c r="I23" s="9">
        <f>IF(OR($E23="",$F23=""),"",$F23-$E23)</f>
        <v/>
      </c>
      <c r="J23" s="15">
        <f>IF($B23="","",IF($C23="?","المسمى غير موجود في «الوظائف»",IF($F23="","",IF($F23&lt;$G23,"أقل من الحد الأدنى للدرجة",IF($F23&gt;$H23,"أعلى من الحد الأعلى للدرجة","ضمن نطاق الدرجة")))))</f>
        <v/>
      </c>
    </row>
    <row r="24">
      <c r="A24" s="12" t="n"/>
      <c r="B24" s="12" t="n"/>
      <c r="C24" s="14">
        <f>IF($B24="","",IFERROR(VLOOKUP($B24,'الوظائف'!$A$6:$B$45,2,FALSE),"?"))</f>
        <v/>
      </c>
      <c r="D24" s="13" t="n"/>
      <c r="E24" s="9">
        <f>IF(OR($C24="",$C24="?",$D24=""),"",INDEX('الدرجات'!$D$6:$M$15,MATCH($C24,'الدرجات'!$A$6:$A$15,0),$D24))</f>
        <v/>
      </c>
      <c r="F24" s="7" t="n"/>
      <c r="G24" s="9">
        <f>IF(OR($C24="",$C24="?"),"",INDEX('الدرجات'!$N$6:$N$15,MATCH($C24,'الدرجات'!$A$6:$A$15,0)))</f>
        <v/>
      </c>
      <c r="H24" s="9">
        <f>IF(OR($C24="",$C24="?"),"",INDEX('الدرجات'!$P$6:$P$15,MATCH($C24,'الدرجات'!$A$6:$A$15,0)))</f>
        <v/>
      </c>
      <c r="I24" s="9">
        <f>IF(OR($E24="",$F24=""),"",$F24-$E24)</f>
        <v/>
      </c>
      <c r="J24" s="15">
        <f>IF($B24="","",IF($C24="?","المسمى غير موجود في «الوظائف»",IF($F24="","",IF($F24&lt;$G24,"أقل من الحد الأدنى للدرجة",IF($F24&gt;$H24,"أعلى من الحد الأعلى للدرجة","ضمن نطاق الدرجة")))))</f>
        <v/>
      </c>
    </row>
    <row r="25">
      <c r="A25" s="12" t="n"/>
      <c r="B25" s="12" t="n"/>
      <c r="C25" s="14">
        <f>IF($B25="","",IFERROR(VLOOKUP($B25,'الوظائف'!$A$6:$B$45,2,FALSE),"?"))</f>
        <v/>
      </c>
      <c r="D25" s="13" t="n"/>
      <c r="E25" s="9">
        <f>IF(OR($C25="",$C25="?",$D25=""),"",INDEX('الدرجات'!$D$6:$M$15,MATCH($C25,'الدرجات'!$A$6:$A$15,0),$D25))</f>
        <v/>
      </c>
      <c r="F25" s="7" t="n"/>
      <c r="G25" s="9">
        <f>IF(OR($C25="",$C25="?"),"",INDEX('الدرجات'!$N$6:$N$15,MATCH($C25,'الدرجات'!$A$6:$A$15,0)))</f>
        <v/>
      </c>
      <c r="H25" s="9">
        <f>IF(OR($C25="",$C25="?"),"",INDEX('الدرجات'!$P$6:$P$15,MATCH($C25,'الدرجات'!$A$6:$A$15,0)))</f>
        <v/>
      </c>
      <c r="I25" s="9">
        <f>IF(OR($E25="",$F25=""),"",$F25-$E25)</f>
        <v/>
      </c>
      <c r="J25" s="15">
        <f>IF($B25="","",IF($C25="?","المسمى غير موجود في «الوظائف»",IF($F25="","",IF($F25&lt;$G25,"أقل من الحد الأدنى للدرجة",IF($F25&gt;$H25,"أعلى من الحد الأعلى للدرجة","ضمن نطاق الدرجة")))))</f>
        <v/>
      </c>
    </row>
    <row r="26">
      <c r="A26" s="12" t="n"/>
      <c r="B26" s="12" t="n"/>
      <c r="C26" s="14">
        <f>IF($B26="","",IFERROR(VLOOKUP($B26,'الوظائف'!$A$6:$B$45,2,FALSE),"?"))</f>
        <v/>
      </c>
      <c r="D26" s="13" t="n"/>
      <c r="E26" s="9">
        <f>IF(OR($C26="",$C26="?",$D26=""),"",INDEX('الدرجات'!$D$6:$M$15,MATCH($C26,'الدرجات'!$A$6:$A$15,0),$D26))</f>
        <v/>
      </c>
      <c r="F26" s="7" t="n"/>
      <c r="G26" s="9">
        <f>IF(OR($C26="",$C26="?"),"",INDEX('الدرجات'!$N$6:$N$15,MATCH($C26,'الدرجات'!$A$6:$A$15,0)))</f>
        <v/>
      </c>
      <c r="H26" s="9">
        <f>IF(OR($C26="",$C26="?"),"",INDEX('الدرجات'!$P$6:$P$15,MATCH($C26,'الدرجات'!$A$6:$A$15,0)))</f>
        <v/>
      </c>
      <c r="I26" s="9">
        <f>IF(OR($E26="",$F26=""),"",$F26-$E26)</f>
        <v/>
      </c>
      <c r="J26" s="15">
        <f>IF($B26="","",IF($C26="?","المسمى غير موجود في «الوظائف»",IF($F26="","",IF($F26&lt;$G26,"أقل من الحد الأدنى للدرجة",IF($F26&gt;$H26,"أعلى من الحد الأعلى للدرجة","ضمن نطاق الدرجة")))))</f>
        <v/>
      </c>
    </row>
    <row r="27">
      <c r="A27" s="12" t="n"/>
      <c r="B27" s="12" t="n"/>
      <c r="C27" s="14">
        <f>IF($B27="","",IFERROR(VLOOKUP($B27,'الوظائف'!$A$6:$B$45,2,FALSE),"?"))</f>
        <v/>
      </c>
      <c r="D27" s="13" t="n"/>
      <c r="E27" s="9">
        <f>IF(OR($C27="",$C27="?",$D27=""),"",INDEX('الدرجات'!$D$6:$M$15,MATCH($C27,'الدرجات'!$A$6:$A$15,0),$D27))</f>
        <v/>
      </c>
      <c r="F27" s="7" t="n"/>
      <c r="G27" s="9">
        <f>IF(OR($C27="",$C27="?"),"",INDEX('الدرجات'!$N$6:$N$15,MATCH($C27,'الدرجات'!$A$6:$A$15,0)))</f>
        <v/>
      </c>
      <c r="H27" s="9">
        <f>IF(OR($C27="",$C27="?"),"",INDEX('الدرجات'!$P$6:$P$15,MATCH($C27,'الدرجات'!$A$6:$A$15,0)))</f>
        <v/>
      </c>
      <c r="I27" s="9">
        <f>IF(OR($E27="",$F27=""),"",$F27-$E27)</f>
        <v/>
      </c>
      <c r="J27" s="15">
        <f>IF($B27="","",IF($C27="?","المسمى غير موجود في «الوظائف»",IF($F27="","",IF($F27&lt;$G27,"أقل من الحد الأدنى للدرجة",IF($F27&gt;$H27,"أعلى من الحد الأعلى للدرجة","ضمن نطاق الدرجة")))))</f>
        <v/>
      </c>
    </row>
    <row r="28">
      <c r="A28" s="12" t="n"/>
      <c r="B28" s="12" t="n"/>
      <c r="C28" s="14">
        <f>IF($B28="","",IFERROR(VLOOKUP($B28,'الوظائف'!$A$6:$B$45,2,FALSE),"?"))</f>
        <v/>
      </c>
      <c r="D28" s="13" t="n"/>
      <c r="E28" s="9">
        <f>IF(OR($C28="",$C28="?",$D28=""),"",INDEX('الدرجات'!$D$6:$M$15,MATCH($C28,'الدرجات'!$A$6:$A$15,0),$D28))</f>
        <v/>
      </c>
      <c r="F28" s="7" t="n"/>
      <c r="G28" s="9">
        <f>IF(OR($C28="",$C28="?"),"",INDEX('الدرجات'!$N$6:$N$15,MATCH($C28,'الدرجات'!$A$6:$A$15,0)))</f>
        <v/>
      </c>
      <c r="H28" s="9">
        <f>IF(OR($C28="",$C28="?"),"",INDEX('الدرجات'!$P$6:$P$15,MATCH($C28,'الدرجات'!$A$6:$A$15,0)))</f>
        <v/>
      </c>
      <c r="I28" s="9">
        <f>IF(OR($E28="",$F28=""),"",$F28-$E28)</f>
        <v/>
      </c>
      <c r="J28" s="15">
        <f>IF($B28="","",IF($C28="?","المسمى غير موجود في «الوظائف»",IF($F28="","",IF($F28&lt;$G28,"أقل من الحد الأدنى للدرجة",IF($F28&gt;$H28,"أعلى من الحد الأعلى للدرجة","ضمن نطاق الدرجة")))))</f>
        <v/>
      </c>
    </row>
    <row r="29">
      <c r="A29" s="12" t="n"/>
      <c r="B29" s="12" t="n"/>
      <c r="C29" s="14">
        <f>IF($B29="","",IFERROR(VLOOKUP($B29,'الوظائف'!$A$6:$B$45,2,FALSE),"?"))</f>
        <v/>
      </c>
      <c r="D29" s="13" t="n"/>
      <c r="E29" s="9">
        <f>IF(OR($C29="",$C29="?",$D29=""),"",INDEX('الدرجات'!$D$6:$M$15,MATCH($C29,'الدرجات'!$A$6:$A$15,0),$D29))</f>
        <v/>
      </c>
      <c r="F29" s="7" t="n"/>
      <c r="G29" s="9">
        <f>IF(OR($C29="",$C29="?"),"",INDEX('الدرجات'!$N$6:$N$15,MATCH($C29,'الدرجات'!$A$6:$A$15,0)))</f>
        <v/>
      </c>
      <c r="H29" s="9">
        <f>IF(OR($C29="",$C29="?"),"",INDEX('الدرجات'!$P$6:$P$15,MATCH($C29,'الدرجات'!$A$6:$A$15,0)))</f>
        <v/>
      </c>
      <c r="I29" s="9">
        <f>IF(OR($E29="",$F29=""),"",$F29-$E29)</f>
        <v/>
      </c>
      <c r="J29" s="15">
        <f>IF($B29="","",IF($C29="?","المسمى غير موجود في «الوظائف»",IF($F29="","",IF($F29&lt;$G29,"أقل من الحد الأدنى للدرجة",IF($F29&gt;$H29,"أعلى من الحد الأعلى للدرجة","ضمن نطاق الدرجة")))))</f>
        <v/>
      </c>
    </row>
    <row r="30">
      <c r="A30" s="12" t="n"/>
      <c r="B30" s="12" t="n"/>
      <c r="C30" s="14">
        <f>IF($B30="","",IFERROR(VLOOKUP($B30,'الوظائف'!$A$6:$B$45,2,FALSE),"?"))</f>
        <v/>
      </c>
      <c r="D30" s="13" t="n"/>
      <c r="E30" s="9">
        <f>IF(OR($C30="",$C30="?",$D30=""),"",INDEX('الدرجات'!$D$6:$M$15,MATCH($C30,'الدرجات'!$A$6:$A$15,0),$D30))</f>
        <v/>
      </c>
      <c r="F30" s="7" t="n"/>
      <c r="G30" s="9">
        <f>IF(OR($C30="",$C30="?"),"",INDEX('الدرجات'!$N$6:$N$15,MATCH($C30,'الدرجات'!$A$6:$A$15,0)))</f>
        <v/>
      </c>
      <c r="H30" s="9">
        <f>IF(OR($C30="",$C30="?"),"",INDEX('الدرجات'!$P$6:$P$15,MATCH($C30,'الدرجات'!$A$6:$A$15,0)))</f>
        <v/>
      </c>
      <c r="I30" s="9">
        <f>IF(OR($E30="",$F30=""),"",$F30-$E30)</f>
        <v/>
      </c>
      <c r="J30" s="15">
        <f>IF($B30="","",IF($C30="?","المسمى غير موجود في «الوظائف»",IF($F30="","",IF($F30&lt;$G30,"أقل من الحد الأدنى للدرجة",IF($F30&gt;$H30,"أعلى من الحد الأعلى للدرجة","ضمن نطاق الدرجة")))))</f>
        <v/>
      </c>
    </row>
    <row r="31">
      <c r="A31" s="12" t="n"/>
      <c r="B31" s="12" t="n"/>
      <c r="C31" s="14">
        <f>IF($B31="","",IFERROR(VLOOKUP($B31,'الوظائف'!$A$6:$B$45,2,FALSE),"?"))</f>
        <v/>
      </c>
      <c r="D31" s="13" t="n"/>
      <c r="E31" s="9">
        <f>IF(OR($C31="",$C31="?",$D31=""),"",INDEX('الدرجات'!$D$6:$M$15,MATCH($C31,'الدرجات'!$A$6:$A$15,0),$D31))</f>
        <v/>
      </c>
      <c r="F31" s="7" t="n"/>
      <c r="G31" s="9">
        <f>IF(OR($C31="",$C31="?"),"",INDEX('الدرجات'!$N$6:$N$15,MATCH($C31,'الدرجات'!$A$6:$A$15,0)))</f>
        <v/>
      </c>
      <c r="H31" s="9">
        <f>IF(OR($C31="",$C31="?"),"",INDEX('الدرجات'!$P$6:$P$15,MATCH($C31,'الدرجات'!$A$6:$A$15,0)))</f>
        <v/>
      </c>
      <c r="I31" s="9">
        <f>IF(OR($E31="",$F31=""),"",$F31-$E31)</f>
        <v/>
      </c>
      <c r="J31" s="15">
        <f>IF($B31="","",IF($C31="?","المسمى غير موجود في «الوظائف»",IF($F31="","",IF($F31&lt;$G31,"أقل من الحد الأدنى للدرجة",IF($F31&gt;$H31,"أعلى من الحد الأعلى للدرجة","ضمن نطاق الدرجة")))))</f>
        <v/>
      </c>
    </row>
    <row r="32">
      <c r="A32" s="12" t="n"/>
      <c r="B32" s="12" t="n"/>
      <c r="C32" s="14">
        <f>IF($B32="","",IFERROR(VLOOKUP($B32,'الوظائف'!$A$6:$B$45,2,FALSE),"?"))</f>
        <v/>
      </c>
      <c r="D32" s="13" t="n"/>
      <c r="E32" s="9">
        <f>IF(OR($C32="",$C32="?",$D32=""),"",INDEX('الدرجات'!$D$6:$M$15,MATCH($C32,'الدرجات'!$A$6:$A$15,0),$D32))</f>
        <v/>
      </c>
      <c r="F32" s="7" t="n"/>
      <c r="G32" s="9">
        <f>IF(OR($C32="",$C32="?"),"",INDEX('الدرجات'!$N$6:$N$15,MATCH($C32,'الدرجات'!$A$6:$A$15,0)))</f>
        <v/>
      </c>
      <c r="H32" s="9">
        <f>IF(OR($C32="",$C32="?"),"",INDEX('الدرجات'!$P$6:$P$15,MATCH($C32,'الدرجات'!$A$6:$A$15,0)))</f>
        <v/>
      </c>
      <c r="I32" s="9">
        <f>IF(OR($E32="",$F32=""),"",$F32-$E32)</f>
        <v/>
      </c>
      <c r="J32" s="15">
        <f>IF($B32="","",IF($C32="?","المسمى غير موجود في «الوظائف»",IF($F32="","",IF($F32&lt;$G32,"أقل من الحد الأدنى للدرجة",IF($F32&gt;$H32,"أعلى من الحد الأعلى للدرجة","ضمن نطاق الدرجة")))))</f>
        <v/>
      </c>
    </row>
    <row r="33">
      <c r="A33" s="12" t="n"/>
      <c r="B33" s="12" t="n"/>
      <c r="C33" s="14">
        <f>IF($B33="","",IFERROR(VLOOKUP($B33,'الوظائف'!$A$6:$B$45,2,FALSE),"?"))</f>
        <v/>
      </c>
      <c r="D33" s="13" t="n"/>
      <c r="E33" s="9">
        <f>IF(OR($C33="",$C33="?",$D33=""),"",INDEX('الدرجات'!$D$6:$M$15,MATCH($C33,'الدرجات'!$A$6:$A$15,0),$D33))</f>
        <v/>
      </c>
      <c r="F33" s="7" t="n"/>
      <c r="G33" s="9">
        <f>IF(OR($C33="",$C33="?"),"",INDEX('الدرجات'!$N$6:$N$15,MATCH($C33,'الدرجات'!$A$6:$A$15,0)))</f>
        <v/>
      </c>
      <c r="H33" s="9">
        <f>IF(OR($C33="",$C33="?"),"",INDEX('الدرجات'!$P$6:$P$15,MATCH($C33,'الدرجات'!$A$6:$A$15,0)))</f>
        <v/>
      </c>
      <c r="I33" s="9">
        <f>IF(OR($E33="",$F33=""),"",$F33-$E33)</f>
        <v/>
      </c>
      <c r="J33" s="15">
        <f>IF($B33="","",IF($C33="?","المسمى غير موجود في «الوظائف»",IF($F33="","",IF($F33&lt;$G33,"أقل من الحد الأدنى للدرجة",IF($F33&gt;$H33,"أعلى من الحد الأعلى للدرجة","ضمن نطاق الدرجة")))))</f>
        <v/>
      </c>
    </row>
    <row r="34">
      <c r="A34" s="12" t="n"/>
      <c r="B34" s="12" t="n"/>
      <c r="C34" s="14">
        <f>IF($B34="","",IFERROR(VLOOKUP($B34,'الوظائف'!$A$6:$B$45,2,FALSE),"?"))</f>
        <v/>
      </c>
      <c r="D34" s="13" t="n"/>
      <c r="E34" s="9">
        <f>IF(OR($C34="",$C34="?",$D34=""),"",INDEX('الدرجات'!$D$6:$M$15,MATCH($C34,'الدرجات'!$A$6:$A$15,0),$D34))</f>
        <v/>
      </c>
      <c r="F34" s="7" t="n"/>
      <c r="G34" s="9">
        <f>IF(OR($C34="",$C34="?"),"",INDEX('الدرجات'!$N$6:$N$15,MATCH($C34,'الدرجات'!$A$6:$A$15,0)))</f>
        <v/>
      </c>
      <c r="H34" s="9">
        <f>IF(OR($C34="",$C34="?"),"",INDEX('الدرجات'!$P$6:$P$15,MATCH($C34,'الدرجات'!$A$6:$A$15,0)))</f>
        <v/>
      </c>
      <c r="I34" s="9">
        <f>IF(OR($E34="",$F34=""),"",$F34-$E34)</f>
        <v/>
      </c>
      <c r="J34" s="15">
        <f>IF($B34="","",IF($C34="?","المسمى غير موجود في «الوظائف»",IF($F34="","",IF($F34&lt;$G34,"أقل من الحد الأدنى للدرجة",IF($F34&gt;$H34,"أعلى من الحد الأعلى للدرجة","ضمن نطاق الدرجة")))))</f>
        <v/>
      </c>
    </row>
    <row r="35">
      <c r="A35" s="12" t="n"/>
      <c r="B35" s="12" t="n"/>
      <c r="C35" s="14">
        <f>IF($B35="","",IFERROR(VLOOKUP($B35,'الوظائف'!$A$6:$B$45,2,FALSE),"?"))</f>
        <v/>
      </c>
      <c r="D35" s="13" t="n"/>
      <c r="E35" s="9">
        <f>IF(OR($C35="",$C35="?",$D35=""),"",INDEX('الدرجات'!$D$6:$M$15,MATCH($C35,'الدرجات'!$A$6:$A$15,0),$D35))</f>
        <v/>
      </c>
      <c r="F35" s="7" t="n"/>
      <c r="G35" s="9">
        <f>IF(OR($C35="",$C35="?"),"",INDEX('الدرجات'!$N$6:$N$15,MATCH($C35,'الدرجات'!$A$6:$A$15,0)))</f>
        <v/>
      </c>
      <c r="H35" s="9">
        <f>IF(OR($C35="",$C35="?"),"",INDEX('الدرجات'!$P$6:$P$15,MATCH($C35,'الدرجات'!$A$6:$A$15,0)))</f>
        <v/>
      </c>
      <c r="I35" s="9">
        <f>IF(OR($E35="",$F35=""),"",$F35-$E35)</f>
        <v/>
      </c>
      <c r="J35" s="15">
        <f>IF($B35="","",IF($C35="?","المسمى غير موجود في «الوظائف»",IF($F35="","",IF($F35&lt;$G35,"أقل من الحد الأدنى للدرجة",IF($F35&gt;$H35,"أعلى من الحد الأعلى للدرجة","ضمن نطاق الدرجة")))))</f>
        <v/>
      </c>
    </row>
    <row r="36">
      <c r="A36" s="12" t="n"/>
      <c r="B36" s="12" t="n"/>
      <c r="C36" s="14">
        <f>IF($B36="","",IFERROR(VLOOKUP($B36,'الوظائف'!$A$6:$B$45,2,FALSE),"?"))</f>
        <v/>
      </c>
      <c r="D36" s="13" t="n"/>
      <c r="E36" s="9">
        <f>IF(OR($C36="",$C36="?",$D36=""),"",INDEX('الدرجات'!$D$6:$M$15,MATCH($C36,'الدرجات'!$A$6:$A$15,0),$D36))</f>
        <v/>
      </c>
      <c r="F36" s="7" t="n"/>
      <c r="G36" s="9">
        <f>IF(OR($C36="",$C36="?"),"",INDEX('الدرجات'!$N$6:$N$15,MATCH($C36,'الدرجات'!$A$6:$A$15,0)))</f>
        <v/>
      </c>
      <c r="H36" s="9">
        <f>IF(OR($C36="",$C36="?"),"",INDEX('الدرجات'!$P$6:$P$15,MATCH($C36,'الدرجات'!$A$6:$A$15,0)))</f>
        <v/>
      </c>
      <c r="I36" s="9">
        <f>IF(OR($E36="",$F36=""),"",$F36-$E36)</f>
        <v/>
      </c>
      <c r="J36" s="15">
        <f>IF($B36="","",IF($C36="?","المسمى غير موجود في «الوظائف»",IF($F36="","",IF($F36&lt;$G36,"أقل من الحد الأدنى للدرجة",IF($F36&gt;$H36,"أعلى من الحد الأعلى للدرجة","ضمن نطاق الدرجة")))))</f>
        <v/>
      </c>
    </row>
    <row r="37">
      <c r="A37" s="12" t="n"/>
      <c r="B37" s="12" t="n"/>
      <c r="C37" s="14">
        <f>IF($B37="","",IFERROR(VLOOKUP($B37,'الوظائف'!$A$6:$B$45,2,FALSE),"?"))</f>
        <v/>
      </c>
      <c r="D37" s="13" t="n"/>
      <c r="E37" s="9">
        <f>IF(OR($C37="",$C37="?",$D37=""),"",INDEX('الدرجات'!$D$6:$M$15,MATCH($C37,'الدرجات'!$A$6:$A$15,0),$D37))</f>
        <v/>
      </c>
      <c r="F37" s="7" t="n"/>
      <c r="G37" s="9">
        <f>IF(OR($C37="",$C37="?"),"",INDEX('الدرجات'!$N$6:$N$15,MATCH($C37,'الدرجات'!$A$6:$A$15,0)))</f>
        <v/>
      </c>
      <c r="H37" s="9">
        <f>IF(OR($C37="",$C37="?"),"",INDEX('الدرجات'!$P$6:$P$15,MATCH($C37,'الدرجات'!$A$6:$A$15,0)))</f>
        <v/>
      </c>
      <c r="I37" s="9">
        <f>IF(OR($E37="",$F37=""),"",$F37-$E37)</f>
        <v/>
      </c>
      <c r="J37" s="15">
        <f>IF($B37="","",IF($C37="?","المسمى غير موجود في «الوظائف»",IF($F37="","",IF($F37&lt;$G37,"أقل من الحد الأدنى للدرجة",IF($F37&gt;$H37,"أعلى من الحد الأعلى للدرجة","ضمن نطاق الدرجة")))))</f>
        <v/>
      </c>
    </row>
    <row r="38">
      <c r="A38" s="12" t="n"/>
      <c r="B38" s="12" t="n"/>
      <c r="C38" s="14">
        <f>IF($B38="","",IFERROR(VLOOKUP($B38,'الوظائف'!$A$6:$B$45,2,FALSE),"?"))</f>
        <v/>
      </c>
      <c r="D38" s="13" t="n"/>
      <c r="E38" s="9">
        <f>IF(OR($C38="",$C38="?",$D38=""),"",INDEX('الدرجات'!$D$6:$M$15,MATCH($C38,'الدرجات'!$A$6:$A$15,0),$D38))</f>
        <v/>
      </c>
      <c r="F38" s="7" t="n"/>
      <c r="G38" s="9">
        <f>IF(OR($C38="",$C38="?"),"",INDEX('الدرجات'!$N$6:$N$15,MATCH($C38,'الدرجات'!$A$6:$A$15,0)))</f>
        <v/>
      </c>
      <c r="H38" s="9">
        <f>IF(OR($C38="",$C38="?"),"",INDEX('الدرجات'!$P$6:$P$15,MATCH($C38,'الدرجات'!$A$6:$A$15,0)))</f>
        <v/>
      </c>
      <c r="I38" s="9">
        <f>IF(OR($E38="",$F38=""),"",$F38-$E38)</f>
        <v/>
      </c>
      <c r="J38" s="15">
        <f>IF($B38="","",IF($C38="?","المسمى غير موجود في «الوظائف»",IF($F38="","",IF($F38&lt;$G38,"أقل من الحد الأدنى للدرجة",IF($F38&gt;$H38,"أعلى من الحد الأعلى للدرجة","ضمن نطاق الدرجة")))))</f>
        <v/>
      </c>
    </row>
    <row r="39">
      <c r="A39" s="12" t="n"/>
      <c r="B39" s="12" t="n"/>
      <c r="C39" s="14">
        <f>IF($B39="","",IFERROR(VLOOKUP($B39,'الوظائف'!$A$6:$B$45,2,FALSE),"?"))</f>
        <v/>
      </c>
      <c r="D39" s="13" t="n"/>
      <c r="E39" s="9">
        <f>IF(OR($C39="",$C39="?",$D39=""),"",INDEX('الدرجات'!$D$6:$M$15,MATCH($C39,'الدرجات'!$A$6:$A$15,0),$D39))</f>
        <v/>
      </c>
      <c r="F39" s="7" t="n"/>
      <c r="G39" s="9">
        <f>IF(OR($C39="",$C39="?"),"",INDEX('الدرجات'!$N$6:$N$15,MATCH($C39,'الدرجات'!$A$6:$A$15,0)))</f>
        <v/>
      </c>
      <c r="H39" s="9">
        <f>IF(OR($C39="",$C39="?"),"",INDEX('الدرجات'!$P$6:$P$15,MATCH($C39,'الدرجات'!$A$6:$A$15,0)))</f>
        <v/>
      </c>
      <c r="I39" s="9">
        <f>IF(OR($E39="",$F39=""),"",$F39-$E39)</f>
        <v/>
      </c>
      <c r="J39" s="15">
        <f>IF($B39="","",IF($C39="?","المسمى غير موجود في «الوظائف»",IF($F39="","",IF($F39&lt;$G39,"أقل من الحد الأدنى للدرجة",IF($F39&gt;$H39,"أعلى من الحد الأعلى للدرجة","ضمن نطاق الدرجة")))))</f>
        <v/>
      </c>
    </row>
    <row r="40">
      <c r="A40" s="12" t="n"/>
      <c r="B40" s="12" t="n"/>
      <c r="C40" s="14">
        <f>IF($B40="","",IFERROR(VLOOKUP($B40,'الوظائف'!$A$6:$B$45,2,FALSE),"?"))</f>
        <v/>
      </c>
      <c r="D40" s="13" t="n"/>
      <c r="E40" s="9">
        <f>IF(OR($C40="",$C40="?",$D40=""),"",INDEX('الدرجات'!$D$6:$M$15,MATCH($C40,'الدرجات'!$A$6:$A$15,0),$D40))</f>
        <v/>
      </c>
      <c r="F40" s="7" t="n"/>
      <c r="G40" s="9">
        <f>IF(OR($C40="",$C40="?"),"",INDEX('الدرجات'!$N$6:$N$15,MATCH($C40,'الدرجات'!$A$6:$A$15,0)))</f>
        <v/>
      </c>
      <c r="H40" s="9">
        <f>IF(OR($C40="",$C40="?"),"",INDEX('الدرجات'!$P$6:$P$15,MATCH($C40,'الدرجات'!$A$6:$A$15,0)))</f>
        <v/>
      </c>
      <c r="I40" s="9">
        <f>IF(OR($E40="",$F40=""),"",$F40-$E40)</f>
        <v/>
      </c>
      <c r="J40" s="15">
        <f>IF($B40="","",IF($C40="?","المسمى غير موجود في «الوظائف»",IF($F40="","",IF($F40&lt;$G40,"أقل من الحد الأدنى للدرجة",IF($F40&gt;$H40,"أعلى من الحد الأعلى للدرجة","ضمن نطاق الدرجة")))))</f>
        <v/>
      </c>
    </row>
    <row r="41">
      <c r="A41" s="12" t="n"/>
      <c r="B41" s="12" t="n"/>
      <c r="C41" s="14">
        <f>IF($B41="","",IFERROR(VLOOKUP($B41,'الوظائف'!$A$6:$B$45,2,FALSE),"?"))</f>
        <v/>
      </c>
      <c r="D41" s="13" t="n"/>
      <c r="E41" s="9">
        <f>IF(OR($C41="",$C41="?",$D41=""),"",INDEX('الدرجات'!$D$6:$M$15,MATCH($C41,'الدرجات'!$A$6:$A$15,0),$D41))</f>
        <v/>
      </c>
      <c r="F41" s="7" t="n"/>
      <c r="G41" s="9">
        <f>IF(OR($C41="",$C41="?"),"",INDEX('الدرجات'!$N$6:$N$15,MATCH($C41,'الدرجات'!$A$6:$A$15,0)))</f>
        <v/>
      </c>
      <c r="H41" s="9">
        <f>IF(OR($C41="",$C41="?"),"",INDEX('الدرجات'!$P$6:$P$15,MATCH($C41,'الدرجات'!$A$6:$A$15,0)))</f>
        <v/>
      </c>
      <c r="I41" s="9">
        <f>IF(OR($E41="",$F41=""),"",$F41-$E41)</f>
        <v/>
      </c>
      <c r="J41" s="15">
        <f>IF($B41="","",IF($C41="?","المسمى غير موجود في «الوظائف»",IF($F41="","",IF($F41&lt;$G41,"أقل من الحد الأدنى للدرجة",IF($F41&gt;$H41,"أعلى من الحد الأعلى للدرجة","ضمن نطاق الدرجة")))))</f>
        <v/>
      </c>
    </row>
    <row r="42">
      <c r="A42" s="12" t="n"/>
      <c r="B42" s="12" t="n"/>
      <c r="C42" s="14">
        <f>IF($B42="","",IFERROR(VLOOKUP($B42,'الوظائف'!$A$6:$B$45,2,FALSE),"?"))</f>
        <v/>
      </c>
      <c r="D42" s="13" t="n"/>
      <c r="E42" s="9">
        <f>IF(OR($C42="",$C42="?",$D42=""),"",INDEX('الدرجات'!$D$6:$M$15,MATCH($C42,'الدرجات'!$A$6:$A$15,0),$D42))</f>
        <v/>
      </c>
      <c r="F42" s="7" t="n"/>
      <c r="G42" s="9">
        <f>IF(OR($C42="",$C42="?"),"",INDEX('الدرجات'!$N$6:$N$15,MATCH($C42,'الدرجات'!$A$6:$A$15,0)))</f>
        <v/>
      </c>
      <c r="H42" s="9">
        <f>IF(OR($C42="",$C42="?"),"",INDEX('الدرجات'!$P$6:$P$15,MATCH($C42,'الدرجات'!$A$6:$A$15,0)))</f>
        <v/>
      </c>
      <c r="I42" s="9">
        <f>IF(OR($E42="",$F42=""),"",$F42-$E42)</f>
        <v/>
      </c>
      <c r="J42" s="15">
        <f>IF($B42="","",IF($C42="?","المسمى غير موجود في «الوظائف»",IF($F42="","",IF($F42&lt;$G42,"أقل من الحد الأدنى للدرجة",IF($F42&gt;$H42,"أعلى من الحد الأعلى للدرجة","ضمن نطاق الدرجة")))))</f>
        <v/>
      </c>
    </row>
    <row r="43">
      <c r="A43" s="12" t="n"/>
      <c r="B43" s="12" t="n"/>
      <c r="C43" s="14">
        <f>IF($B43="","",IFERROR(VLOOKUP($B43,'الوظائف'!$A$6:$B$45,2,FALSE),"?"))</f>
        <v/>
      </c>
      <c r="D43" s="13" t="n"/>
      <c r="E43" s="9">
        <f>IF(OR($C43="",$C43="?",$D43=""),"",INDEX('الدرجات'!$D$6:$M$15,MATCH($C43,'الدرجات'!$A$6:$A$15,0),$D43))</f>
        <v/>
      </c>
      <c r="F43" s="7" t="n"/>
      <c r="G43" s="9">
        <f>IF(OR($C43="",$C43="?"),"",INDEX('الدرجات'!$N$6:$N$15,MATCH($C43,'الدرجات'!$A$6:$A$15,0)))</f>
        <v/>
      </c>
      <c r="H43" s="9">
        <f>IF(OR($C43="",$C43="?"),"",INDEX('الدرجات'!$P$6:$P$15,MATCH($C43,'الدرجات'!$A$6:$A$15,0)))</f>
        <v/>
      </c>
      <c r="I43" s="9">
        <f>IF(OR($E43="",$F43=""),"",$F43-$E43)</f>
        <v/>
      </c>
      <c r="J43" s="15">
        <f>IF($B43="","",IF($C43="?","المسمى غير موجود في «الوظائف»",IF($F43="","",IF($F43&lt;$G43,"أقل من الحد الأدنى للدرجة",IF($F43&gt;$H43,"أعلى من الحد الأعلى للدرجة","ضمن نطاق الدرجة")))))</f>
        <v/>
      </c>
    </row>
    <row r="44">
      <c r="A44" s="12" t="n"/>
      <c r="B44" s="12" t="n"/>
      <c r="C44" s="14">
        <f>IF($B44="","",IFERROR(VLOOKUP($B44,'الوظائف'!$A$6:$B$45,2,FALSE),"?"))</f>
        <v/>
      </c>
      <c r="D44" s="13" t="n"/>
      <c r="E44" s="9">
        <f>IF(OR($C44="",$C44="?",$D44=""),"",INDEX('الدرجات'!$D$6:$M$15,MATCH($C44,'الدرجات'!$A$6:$A$15,0),$D44))</f>
        <v/>
      </c>
      <c r="F44" s="7" t="n"/>
      <c r="G44" s="9">
        <f>IF(OR($C44="",$C44="?"),"",INDEX('الدرجات'!$N$6:$N$15,MATCH($C44,'الدرجات'!$A$6:$A$15,0)))</f>
        <v/>
      </c>
      <c r="H44" s="9">
        <f>IF(OR($C44="",$C44="?"),"",INDEX('الدرجات'!$P$6:$P$15,MATCH($C44,'الدرجات'!$A$6:$A$15,0)))</f>
        <v/>
      </c>
      <c r="I44" s="9">
        <f>IF(OR($E44="",$F44=""),"",$F44-$E44)</f>
        <v/>
      </c>
      <c r="J44" s="15">
        <f>IF($B44="","",IF($C44="?","المسمى غير موجود في «الوظائف»",IF($F44="","",IF($F44&lt;$G44,"أقل من الحد الأدنى للدرجة",IF($F44&gt;$H44,"أعلى من الحد الأعلى للدرجة","ضمن نطاق الدرجة")))))</f>
        <v/>
      </c>
    </row>
    <row r="45">
      <c r="A45" s="12" t="n"/>
      <c r="B45" s="12" t="n"/>
      <c r="C45" s="14">
        <f>IF($B45="","",IFERROR(VLOOKUP($B45,'الوظائف'!$A$6:$B$45,2,FALSE),"?"))</f>
        <v/>
      </c>
      <c r="D45" s="13" t="n"/>
      <c r="E45" s="9">
        <f>IF(OR($C45="",$C45="?",$D45=""),"",INDEX('الدرجات'!$D$6:$M$15,MATCH($C45,'الدرجات'!$A$6:$A$15,0),$D45))</f>
        <v/>
      </c>
      <c r="F45" s="7" t="n"/>
      <c r="G45" s="9">
        <f>IF(OR($C45="",$C45="?"),"",INDEX('الدرجات'!$N$6:$N$15,MATCH($C45,'الدرجات'!$A$6:$A$15,0)))</f>
        <v/>
      </c>
      <c r="H45" s="9">
        <f>IF(OR($C45="",$C45="?"),"",INDEX('الدرجات'!$P$6:$P$15,MATCH($C45,'الدرجات'!$A$6:$A$15,0)))</f>
        <v/>
      </c>
      <c r="I45" s="9">
        <f>IF(OR($E45="",$F45=""),"",$F45-$E45)</f>
        <v/>
      </c>
      <c r="J45" s="15">
        <f>IF($B45="","",IF($C45="?","المسمى غير موجود في «الوظائف»",IF($F45="","",IF($F45&lt;$G45,"أقل من الحد الأدنى للدرجة",IF($F45&gt;$H45,"أعلى من الحد الأعلى للدرجة","ضمن نطاق الدرجة")))))</f>
        <v/>
      </c>
    </row>
    <row r="46">
      <c r="A46" s="12" t="n"/>
      <c r="B46" s="12" t="n"/>
      <c r="C46" s="14">
        <f>IF($B46="","",IFERROR(VLOOKUP($B46,'الوظائف'!$A$6:$B$45,2,FALSE),"?"))</f>
        <v/>
      </c>
      <c r="D46" s="13" t="n"/>
      <c r="E46" s="9">
        <f>IF(OR($C46="",$C46="?",$D46=""),"",INDEX('الدرجات'!$D$6:$M$15,MATCH($C46,'الدرجات'!$A$6:$A$15,0),$D46))</f>
        <v/>
      </c>
      <c r="F46" s="7" t="n"/>
      <c r="G46" s="9">
        <f>IF(OR($C46="",$C46="?"),"",INDEX('الدرجات'!$N$6:$N$15,MATCH($C46,'الدرجات'!$A$6:$A$15,0)))</f>
        <v/>
      </c>
      <c r="H46" s="9">
        <f>IF(OR($C46="",$C46="?"),"",INDEX('الدرجات'!$P$6:$P$15,MATCH($C46,'الدرجات'!$A$6:$A$15,0)))</f>
        <v/>
      </c>
      <c r="I46" s="9">
        <f>IF(OR($E46="",$F46=""),"",$F46-$E46)</f>
        <v/>
      </c>
      <c r="J46" s="15">
        <f>IF($B46="","",IF($C46="?","المسمى غير موجود في «الوظائف»",IF($F46="","",IF($F46&lt;$G46,"أقل من الحد الأدنى للدرجة",IF($F46&gt;$H46,"أعلى من الحد الأعلى للدرجة","ضمن نطاق الدرجة")))))</f>
        <v/>
      </c>
    </row>
    <row r="47">
      <c r="A47" s="12" t="n"/>
      <c r="B47" s="12" t="n"/>
      <c r="C47" s="14">
        <f>IF($B47="","",IFERROR(VLOOKUP($B47,'الوظائف'!$A$6:$B$45,2,FALSE),"?"))</f>
        <v/>
      </c>
      <c r="D47" s="13" t="n"/>
      <c r="E47" s="9">
        <f>IF(OR($C47="",$C47="?",$D47=""),"",INDEX('الدرجات'!$D$6:$M$15,MATCH($C47,'الدرجات'!$A$6:$A$15,0),$D47))</f>
        <v/>
      </c>
      <c r="F47" s="7" t="n"/>
      <c r="G47" s="9">
        <f>IF(OR($C47="",$C47="?"),"",INDEX('الدرجات'!$N$6:$N$15,MATCH($C47,'الدرجات'!$A$6:$A$15,0)))</f>
        <v/>
      </c>
      <c r="H47" s="9">
        <f>IF(OR($C47="",$C47="?"),"",INDEX('الدرجات'!$P$6:$P$15,MATCH($C47,'الدرجات'!$A$6:$A$15,0)))</f>
        <v/>
      </c>
      <c r="I47" s="9">
        <f>IF(OR($E47="",$F47=""),"",$F47-$E47)</f>
        <v/>
      </c>
      <c r="J47" s="15">
        <f>IF($B47="","",IF($C47="?","المسمى غير موجود في «الوظائف»",IF($F47="","",IF($F47&lt;$G47,"أقل من الحد الأدنى للدرجة",IF($F47&gt;$H47,"أعلى من الحد الأعلى للدرجة","ضمن نطاق الدرجة")))))</f>
        <v/>
      </c>
    </row>
    <row r="48">
      <c r="A48" s="12" t="n"/>
      <c r="B48" s="12" t="n"/>
      <c r="C48" s="14">
        <f>IF($B48="","",IFERROR(VLOOKUP($B48,'الوظائف'!$A$6:$B$45,2,FALSE),"?"))</f>
        <v/>
      </c>
      <c r="D48" s="13" t="n"/>
      <c r="E48" s="9">
        <f>IF(OR($C48="",$C48="?",$D48=""),"",INDEX('الدرجات'!$D$6:$M$15,MATCH($C48,'الدرجات'!$A$6:$A$15,0),$D48))</f>
        <v/>
      </c>
      <c r="F48" s="7" t="n"/>
      <c r="G48" s="9">
        <f>IF(OR($C48="",$C48="?"),"",INDEX('الدرجات'!$N$6:$N$15,MATCH($C48,'الدرجات'!$A$6:$A$15,0)))</f>
        <v/>
      </c>
      <c r="H48" s="9">
        <f>IF(OR($C48="",$C48="?"),"",INDEX('الدرجات'!$P$6:$P$15,MATCH($C48,'الدرجات'!$A$6:$A$15,0)))</f>
        <v/>
      </c>
      <c r="I48" s="9">
        <f>IF(OR($E48="",$F48=""),"",$F48-$E48)</f>
        <v/>
      </c>
      <c r="J48" s="15">
        <f>IF($B48="","",IF($C48="?","المسمى غير موجود في «الوظائف»",IF($F48="","",IF($F48&lt;$G48,"أقل من الحد الأدنى للدرجة",IF($F48&gt;$H48,"أعلى من الحد الأعلى للدرجة","ضمن نطاق الدرجة")))))</f>
        <v/>
      </c>
    </row>
    <row r="49">
      <c r="A49" s="12" t="n"/>
      <c r="B49" s="12" t="n"/>
      <c r="C49" s="14">
        <f>IF($B49="","",IFERROR(VLOOKUP($B49,'الوظائف'!$A$6:$B$45,2,FALSE),"?"))</f>
        <v/>
      </c>
      <c r="D49" s="13" t="n"/>
      <c r="E49" s="9">
        <f>IF(OR($C49="",$C49="?",$D49=""),"",INDEX('الدرجات'!$D$6:$M$15,MATCH($C49,'الدرجات'!$A$6:$A$15,0),$D49))</f>
        <v/>
      </c>
      <c r="F49" s="7" t="n"/>
      <c r="G49" s="9">
        <f>IF(OR($C49="",$C49="?"),"",INDEX('الدرجات'!$N$6:$N$15,MATCH($C49,'الدرجات'!$A$6:$A$15,0)))</f>
        <v/>
      </c>
      <c r="H49" s="9">
        <f>IF(OR($C49="",$C49="?"),"",INDEX('الدرجات'!$P$6:$P$15,MATCH($C49,'الدرجات'!$A$6:$A$15,0)))</f>
        <v/>
      </c>
      <c r="I49" s="9">
        <f>IF(OR($E49="",$F49=""),"",$F49-$E49)</f>
        <v/>
      </c>
      <c r="J49" s="15">
        <f>IF($B49="","",IF($C49="?","المسمى غير موجود في «الوظائف»",IF($F49="","",IF($F49&lt;$G49,"أقل من الحد الأدنى للدرجة",IF($F49&gt;$H49,"أعلى من الحد الأعلى للدرجة","ضمن نطاق الدرجة")))))</f>
        <v/>
      </c>
    </row>
    <row r="50">
      <c r="A50" s="12" t="n"/>
      <c r="B50" s="12" t="n"/>
      <c r="C50" s="14">
        <f>IF($B50="","",IFERROR(VLOOKUP($B50,'الوظائف'!$A$6:$B$45,2,FALSE),"?"))</f>
        <v/>
      </c>
      <c r="D50" s="13" t="n"/>
      <c r="E50" s="9">
        <f>IF(OR($C50="",$C50="?",$D50=""),"",INDEX('الدرجات'!$D$6:$M$15,MATCH($C50,'الدرجات'!$A$6:$A$15,0),$D50))</f>
        <v/>
      </c>
      <c r="F50" s="7" t="n"/>
      <c r="G50" s="9">
        <f>IF(OR($C50="",$C50="?"),"",INDEX('الدرجات'!$N$6:$N$15,MATCH($C50,'الدرجات'!$A$6:$A$15,0)))</f>
        <v/>
      </c>
      <c r="H50" s="9">
        <f>IF(OR($C50="",$C50="?"),"",INDEX('الدرجات'!$P$6:$P$15,MATCH($C50,'الدرجات'!$A$6:$A$15,0)))</f>
        <v/>
      </c>
      <c r="I50" s="9">
        <f>IF(OR($E50="",$F50=""),"",$F50-$E50)</f>
        <v/>
      </c>
      <c r="J50" s="15">
        <f>IF($B50="","",IF($C50="?","المسمى غير موجود في «الوظائف»",IF($F50="","",IF($F50&lt;$G50,"أقل من الحد الأدنى للدرجة",IF($F50&gt;$H50,"أعلى من الحد الأعلى للدرجة","ضمن نطاق الدرجة")))))</f>
        <v/>
      </c>
    </row>
    <row r="51">
      <c r="A51" s="12" t="n"/>
      <c r="B51" s="12" t="n"/>
      <c r="C51" s="14">
        <f>IF($B51="","",IFERROR(VLOOKUP($B51,'الوظائف'!$A$6:$B$45,2,FALSE),"?"))</f>
        <v/>
      </c>
      <c r="D51" s="13" t="n"/>
      <c r="E51" s="9">
        <f>IF(OR($C51="",$C51="?",$D51=""),"",INDEX('الدرجات'!$D$6:$M$15,MATCH($C51,'الدرجات'!$A$6:$A$15,0),$D51))</f>
        <v/>
      </c>
      <c r="F51" s="7" t="n"/>
      <c r="G51" s="9">
        <f>IF(OR($C51="",$C51="?"),"",INDEX('الدرجات'!$N$6:$N$15,MATCH($C51,'الدرجات'!$A$6:$A$15,0)))</f>
        <v/>
      </c>
      <c r="H51" s="9">
        <f>IF(OR($C51="",$C51="?"),"",INDEX('الدرجات'!$P$6:$P$15,MATCH($C51,'الدرجات'!$A$6:$A$15,0)))</f>
        <v/>
      </c>
      <c r="I51" s="9">
        <f>IF(OR($E51="",$F51=""),"",$F51-$E51)</f>
        <v/>
      </c>
      <c r="J51" s="15">
        <f>IF($B51="","",IF($C51="?","المسمى غير موجود في «الوظائف»",IF($F51="","",IF($F51&lt;$G51,"أقل من الحد الأدنى للدرجة",IF($F51&gt;$H51,"أعلى من الحد الأعلى للدرجة","ضمن نطاق الدرجة")))))</f>
        <v/>
      </c>
    </row>
    <row r="52">
      <c r="A52" s="12" t="n"/>
      <c r="B52" s="12" t="n"/>
      <c r="C52" s="14">
        <f>IF($B52="","",IFERROR(VLOOKUP($B52,'الوظائف'!$A$6:$B$45,2,FALSE),"?"))</f>
        <v/>
      </c>
      <c r="D52" s="13" t="n"/>
      <c r="E52" s="9">
        <f>IF(OR($C52="",$C52="?",$D52=""),"",INDEX('الدرجات'!$D$6:$M$15,MATCH($C52,'الدرجات'!$A$6:$A$15,0),$D52))</f>
        <v/>
      </c>
      <c r="F52" s="7" t="n"/>
      <c r="G52" s="9">
        <f>IF(OR($C52="",$C52="?"),"",INDEX('الدرجات'!$N$6:$N$15,MATCH($C52,'الدرجات'!$A$6:$A$15,0)))</f>
        <v/>
      </c>
      <c r="H52" s="9">
        <f>IF(OR($C52="",$C52="?"),"",INDEX('الدرجات'!$P$6:$P$15,MATCH($C52,'الدرجات'!$A$6:$A$15,0)))</f>
        <v/>
      </c>
      <c r="I52" s="9">
        <f>IF(OR($E52="",$F52=""),"",$F52-$E52)</f>
        <v/>
      </c>
      <c r="J52" s="15">
        <f>IF($B52="","",IF($C52="?","المسمى غير موجود في «الوظائف»",IF($F52="","",IF($F52&lt;$G52,"أقل من الحد الأدنى للدرجة",IF($F52&gt;$H52,"أعلى من الحد الأعلى للدرجة","ضمن نطاق الدرجة")))))</f>
        <v/>
      </c>
    </row>
    <row r="53">
      <c r="A53" s="12" t="n"/>
      <c r="B53" s="12" t="n"/>
      <c r="C53" s="14">
        <f>IF($B53="","",IFERROR(VLOOKUP($B53,'الوظائف'!$A$6:$B$45,2,FALSE),"?"))</f>
        <v/>
      </c>
      <c r="D53" s="13" t="n"/>
      <c r="E53" s="9">
        <f>IF(OR($C53="",$C53="?",$D53=""),"",INDEX('الدرجات'!$D$6:$M$15,MATCH($C53,'الدرجات'!$A$6:$A$15,0),$D53))</f>
        <v/>
      </c>
      <c r="F53" s="7" t="n"/>
      <c r="G53" s="9">
        <f>IF(OR($C53="",$C53="?"),"",INDEX('الدرجات'!$N$6:$N$15,MATCH($C53,'الدرجات'!$A$6:$A$15,0)))</f>
        <v/>
      </c>
      <c r="H53" s="9">
        <f>IF(OR($C53="",$C53="?"),"",INDEX('الدرجات'!$P$6:$P$15,MATCH($C53,'الدرجات'!$A$6:$A$15,0)))</f>
        <v/>
      </c>
      <c r="I53" s="9">
        <f>IF(OR($E53="",$F53=""),"",$F53-$E53)</f>
        <v/>
      </c>
      <c r="J53" s="15">
        <f>IF($B53="","",IF($C53="?","المسمى غير موجود في «الوظائف»",IF($F53="","",IF($F53&lt;$G53,"أقل من الحد الأدنى للدرجة",IF($F53&gt;$H53,"أعلى من الحد الأعلى للدرجة","ضمن نطاق الدرجة")))))</f>
        <v/>
      </c>
    </row>
    <row r="54">
      <c r="A54" s="12" t="n"/>
      <c r="B54" s="12" t="n"/>
      <c r="C54" s="14">
        <f>IF($B54="","",IFERROR(VLOOKUP($B54,'الوظائف'!$A$6:$B$45,2,FALSE),"?"))</f>
        <v/>
      </c>
      <c r="D54" s="13" t="n"/>
      <c r="E54" s="9">
        <f>IF(OR($C54="",$C54="?",$D54=""),"",INDEX('الدرجات'!$D$6:$M$15,MATCH($C54,'الدرجات'!$A$6:$A$15,0),$D54))</f>
        <v/>
      </c>
      <c r="F54" s="7" t="n"/>
      <c r="G54" s="9">
        <f>IF(OR($C54="",$C54="?"),"",INDEX('الدرجات'!$N$6:$N$15,MATCH($C54,'الدرجات'!$A$6:$A$15,0)))</f>
        <v/>
      </c>
      <c r="H54" s="9">
        <f>IF(OR($C54="",$C54="?"),"",INDEX('الدرجات'!$P$6:$P$15,MATCH($C54,'الدرجات'!$A$6:$A$15,0)))</f>
        <v/>
      </c>
      <c r="I54" s="9">
        <f>IF(OR($E54="",$F54=""),"",$F54-$E54)</f>
        <v/>
      </c>
      <c r="J54" s="15">
        <f>IF($B54="","",IF($C54="?","المسمى غير موجود في «الوظائف»",IF($F54="","",IF($F54&lt;$G54,"أقل من الحد الأدنى للدرجة",IF($F54&gt;$H54,"أعلى من الحد الأعلى للدرجة","ضمن نطاق الدرجة")))))</f>
        <v/>
      </c>
    </row>
    <row r="55">
      <c r="A55" s="12" t="n"/>
      <c r="B55" s="12" t="n"/>
      <c r="C55" s="14">
        <f>IF($B55="","",IFERROR(VLOOKUP($B55,'الوظائف'!$A$6:$B$45,2,FALSE),"?"))</f>
        <v/>
      </c>
      <c r="D55" s="13" t="n"/>
      <c r="E55" s="9">
        <f>IF(OR($C55="",$C55="?",$D55=""),"",INDEX('الدرجات'!$D$6:$M$15,MATCH($C55,'الدرجات'!$A$6:$A$15,0),$D55))</f>
        <v/>
      </c>
      <c r="F55" s="7" t="n"/>
      <c r="G55" s="9">
        <f>IF(OR($C55="",$C55="?"),"",INDEX('الدرجات'!$N$6:$N$15,MATCH($C55,'الدرجات'!$A$6:$A$15,0)))</f>
        <v/>
      </c>
      <c r="H55" s="9">
        <f>IF(OR($C55="",$C55="?"),"",INDEX('الدرجات'!$P$6:$P$15,MATCH($C55,'الدرجات'!$A$6:$A$15,0)))</f>
        <v/>
      </c>
      <c r="I55" s="9">
        <f>IF(OR($E55="",$F55=""),"",$F55-$E55)</f>
        <v/>
      </c>
      <c r="J55" s="15">
        <f>IF($B55="","",IF($C55="?","المسمى غير موجود في «الوظائف»",IF($F55="","",IF($F55&lt;$G55,"أقل من الحد الأدنى للدرجة",IF($F55&gt;$H55,"أعلى من الحد الأعلى للدرجة","ضمن نطاق الدرجة")))))</f>
        <v/>
      </c>
    </row>
  </sheetData>
  <mergeCells count="1">
    <mergeCell ref="A2:J3"/>
  </mergeCells>
  <conditionalFormatting sqref="J6:J55">
    <cfRule type="expression" priority="1" dxfId="0">
      <formula>AND($J6&lt;&gt;"",$J6&lt;&gt;"ضمن نطاق الدرجة")</formula>
    </cfRule>
    <cfRule type="expression" priority="2" dxfId="1">
      <formula>$J6="ضمن نطاق الدرجة"</formula>
    </cfRule>
  </conditionalFormatting>
  <dataValidations count="3">
    <dataValidation sqref="D6:D55" showDropDown="0" showInputMessage="0" showErrorMessage="1" allowBlank="1" errorTitle="قيمة غير صالحة" error="اختر مرحلة من ١ إلى ١٠." type="whole" operator="between">
      <formula1>1</formula1>
      <formula2>10</formula2>
    </dataValidation>
    <dataValidation sqref="B6:B55" showDropDown="0" showInputMessage="0" showErrorMessage="1" allowBlank="1" errorTitle="قيمة غير صالحة" error="اختر مسمّى من ورقة «الوظائف»." type="list">
      <formula1>'الوظائف'!$A$6:$A$45</formula1>
    </dataValidation>
    <dataValidation sqref="F6:F55" showDropDown="0" showInputMessage="0" showErrorMessage="1" allowBlank="1" errorTitle="قيمة غير صالحة" error="أدخل مبلغاً موجباً بالليرة السورية." type="decimal" operator="greaterThan">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6"/>
  <sheetViews>
    <sheetView rightToLeft="1" workbookViewId="0">
      <selection activeCell="A1" sqref="A1"/>
    </sheetView>
  </sheetViews>
  <sheetFormatPr baseColWidth="8" defaultRowHeight="15"/>
  <cols>
    <col width="110" customWidth="1" min="1" max="1"/>
  </cols>
  <sheetData>
    <row r="1">
      <c r="A1" s="16" t="inlineStr">
        <is>
          <t>نموذج سلم الرواتب المجاني من ديوان</t>
        </is>
      </c>
    </row>
    <row r="2">
      <c r="A2" s="17" t="inlineStr">
        <is>
          <t>نموذج بسيط لبناء سلم رواتب لشركة في سوريا: عشر درجات، ولكل درجة عشر مراحل تزيد بنسبة العلاوة السنوية.</t>
        </is>
      </c>
    </row>
    <row r="3">
      <c r="A3" s="17" t="n"/>
    </row>
    <row r="4">
      <c r="A4" s="18" t="inlineStr">
        <is>
          <t>طريقة الاستخدام:</t>
        </is>
      </c>
    </row>
    <row r="5">
      <c r="A5" s="17" t="inlineStr">
        <is>
          <t>١. في ورقة «الدرجات»، أدخل لكل درجة راتبها الابتدائي ونسبة علاوتها السنوية. تُحسب المراحل والحدود الثلاثة تلقائياً.</t>
        </is>
      </c>
    </row>
    <row r="6">
      <c r="A6" s="17" t="inlineStr">
        <is>
          <t>٢. في ورقة «الوظائف»، اكتب مسميات الوظائف في شركتك واختر لكل منها درجة.</t>
        </is>
      </c>
    </row>
    <row r="7">
      <c r="A7" s="17" t="inlineStr">
        <is>
          <t>٣. في ورقة «الموظفون»، اكتب اسم كل موظف، واختر مسمّاه ومرحلته، وأدخل راتبه الحالي.</t>
        </is>
      </c>
    </row>
    <row r="8">
      <c r="A8" s="17" t="inlineStr">
        <is>
          <t>٤. راجع عمود «التنبيه»: يظهر باللون الأحمر كل راتب خارج نطاق درجته.</t>
        </is>
      </c>
    </row>
    <row r="9">
      <c r="A9" s="17" t="n"/>
    </row>
    <row r="10">
      <c r="A10" s="18" t="inlineStr">
        <is>
          <t>ملاحظات:</t>
        </is>
      </c>
    </row>
    <row r="11">
      <c r="A11" s="17" t="inlineStr">
        <is>
          <t>• كل المبالغ والمسميات والأسماء في الملف أمثلة للتوضيح فقط، فاستبدلها بأرقام شركتك.</t>
        </is>
      </c>
    </row>
    <row r="12">
      <c r="A12" s="17" t="inlineStr">
        <is>
          <t>• المرحلة ١ هي الراتب الابتدائي، وكل مرحلة تالية = المرحلة السابقة × (١ + نسبة العلاوة)، مقرّبة لأقرب ليرة.</t>
        </is>
      </c>
    </row>
    <row r="13">
      <c r="A13" s="17" t="inlineStr">
        <is>
          <t>• تأكّد أن أدنى راتب في السلم لا يقل عن الحد الأدنى للأجور النافذ (١٢٬٥٦٠ ليرة جديدة شهرياً وفق المرسوم ٦٧ لعام ٢٠٢٦). عمود «أقل من الحد الأدنى للأجور؟» في ورقة «الدرجات» يقارن المرحلة ١ بهذا الحد، فإن تغيّر الحد فحدّثه في الخلية C4.</t>
        </is>
      </c>
    </row>
    <row r="14">
      <c r="A14" s="17" t="inlineStr">
        <is>
          <t>• الرواتب هنا إجمالية، قبل اشتراك التأمينات وضريبة الرواتب.</t>
        </is>
      </c>
    </row>
    <row r="15">
      <c r="A15" s="17" t="n"/>
    </row>
    <row r="16">
      <c r="A16" s="17" t="inlineStr">
        <is>
          <t>هذا النموذج للمعلومات العامة، ولا يُعدّ استشارة قانونية أو ضريبية. diwanhr.com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ديوان</dc:creator>
  <dc:title xmlns:dc="http://purl.org/dc/elements/1.1/">نموذج سلم الرواتب</dc:title>
  <dcterms:created xmlns:dcterms="http://purl.org/dc/terms/" xmlns:xsi="http://www.w3.org/2001/XMLSchema-instance" xsi:type="dcterms:W3CDTF">2026-11-02T20:10:59Z</dcterms:created>
  <dcterms:modified xmlns:dcterms="http://purl.org/dc/terms/" xmlns:xsi="http://www.w3.org/2001/XMLSchema-instance" xsi:type="dcterms:W3CDTF">2026-11-02T20:10:59Z</dcterms:modified>
</cp:coreProperties>
</file>