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Job analysis questionnaire" sheetId="2" state="visible" r:id="rId2"/>
    <sheet xmlns:r="http://schemas.openxmlformats.org/officeDocument/2006/relationships" name="Job description" sheetId="3" state="visible" r:id="rId3"/>
    <sheet xmlns:r="http://schemas.openxmlformats.org/officeDocument/2006/relationships" name="Example" sheetId="4" state="visible" r:id="rId4"/>
  </sheets>
  <definedNames>
    <definedName name="_xlnm.Print_Titles" localSheetId="0">'How to use'!$1:$1</definedName>
    <definedName name="_xlnm.Print_Titles" localSheetId="1">'Job analysis questionnaire'!$1:$1</definedName>
    <definedName name="_xlnm.Print_Area" localSheetId="1">'Job analysis questionnaire'!$A$1:$F$92</definedName>
    <definedName name="_xlnm.Print_Titles" localSheetId="2">'Job description'!$1:$1</definedName>
    <definedName name="_xlnm.Print_Area" localSheetId="2">'Job description'!$A$1:$F$48</definedName>
    <definedName name="_xlnm.Print_Titles" localSheetId="3">'Example'!$1:$1</definedName>
    <definedName name="_xlnm.Print_Area" localSheetId="3">'Example'!$A$1:$F$140</definedName>
  </definedNames>
  <calcPr calcId="124519" fullCalcOnLoad="1"/>
</workbook>
</file>

<file path=xl/styles.xml><?xml version="1.0" encoding="utf-8"?>
<styleSheet xmlns="http://schemas.openxmlformats.org/spreadsheetml/2006/main">
  <numFmts count="2">
    <numFmt numFmtId="164" formatCode="yyyy-mm-dd"/>
    <numFmt numFmtId="165" formatCode="0&quot;%&quot;"/>
  </numFmts>
  <fonts count="12">
    <font>
      <name val="Calibri"/>
      <family val="2"/>
      <color theme="1"/>
      <sz val="11"/>
      <scheme val="minor"/>
    </font>
    <font>
      <name val="Arial"/>
      <b val="1"/>
      <color rgb="007A4E50"/>
      <sz val="16"/>
    </font>
    <font>
      <name val="Arial"/>
      <sz val="11"/>
    </font>
    <font>
      <name val="Arial"/>
      <b val="1"/>
      <color rgb="007A4E50"/>
      <sz val="12"/>
    </font>
    <font>
      <name val="Arial"/>
      <color rgb="008A7A7B"/>
      <sz val="9"/>
    </font>
    <font>
      <name val="Arial"/>
      <color rgb="00666666"/>
    </font>
    <font>
      <name val="Arial"/>
      <b val="1"/>
    </font>
    <font>
      <name val="Arial"/>
    </font>
    <font>
      <name val="Arial"/>
      <b val="1"/>
      <color rgb="00FFFFFF"/>
    </font>
    <font>
      <name val="Arial"/>
      <color rgb="00666666"/>
      <sz val="9"/>
    </font>
    <font>
      <name val="Arial"/>
      <color rgb="001F5FA8"/>
      <sz val="9"/>
      <u val="single"/>
    </font>
    <font>
      <name val="Arial"/>
      <b val="1"/>
      <color rgb="007A4E50"/>
      <sz val="14"/>
    </font>
  </fonts>
  <fills count="8">
    <fill>
      <patternFill/>
    </fill>
    <fill>
      <patternFill patternType="gray125"/>
    </fill>
    <fill>
      <patternFill patternType="solid">
        <fgColor rgb="00EADCDD"/>
      </patternFill>
    </fill>
    <fill>
      <patternFill patternType="solid">
        <fgColor rgb="00FAF6F6"/>
      </patternFill>
    </fill>
    <fill>
      <patternFill patternType="solid">
        <fgColor rgb="00FFF7E6"/>
      </patternFill>
    </fill>
    <fill>
      <patternFill patternType="solid">
        <fgColor rgb="007A4E50"/>
      </patternFill>
    </fill>
    <fill>
      <patternFill patternType="solid">
        <fgColor rgb="00F5EFEF"/>
      </patternFill>
    </fill>
    <fill>
      <patternFill patternType="solid">
        <fgColor rgb="00FFE9B3"/>
      </patternFill>
    </fill>
  </fills>
  <borders count="6">
    <border>
      <left/>
      <right/>
      <top/>
      <bottom/>
      <diagonal/>
    </border>
    <border>
      <left style="thin">
        <color rgb="00D9C9CA"/>
      </left>
      <right style="thin">
        <color rgb="00D9C9CA"/>
      </right>
      <top style="thin">
        <color rgb="00D9C9CA"/>
      </top>
      <bottom style="thin">
        <color rgb="00D9C9CA"/>
      </bottom>
    </border>
    <border>
      <left/>
      <right/>
      <top style="thin">
        <color rgb="00D9C9CA"/>
      </top>
      <bottom/>
      <diagonal/>
    </border>
    <border>
      <left/>
      <right style="thin">
        <color rgb="00D9C9CA"/>
      </right>
      <top style="thin">
        <color rgb="00D9C9CA"/>
      </top>
      <bottom/>
      <diagonal/>
    </border>
    <border>
      <left/>
      <right/>
      <top style="thin">
        <color rgb="00D9C9CA"/>
      </top>
      <bottom style="thin">
        <color rgb="00D9C9CA"/>
      </bottom>
      <diagonal/>
    </border>
    <border>
      <left/>
      <right style="thin">
        <color rgb="00D9C9CA"/>
      </right>
      <top style="thin">
        <color rgb="00D9C9CA"/>
      </top>
      <bottom style="thin">
        <color rgb="00D9C9CA"/>
      </bottom>
      <diagonal/>
    </border>
  </borders>
  <cellStyleXfs count="1">
    <xf numFmtId="0" fontId="0" fillId="0" borderId="0"/>
  </cellStyleXfs>
  <cellXfs count="26">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horizontal="center" vertical="top" wrapText="1"/>
    </xf>
    <xf numFmtId="0" fontId="5" fillId="0" borderId="0" applyAlignment="1" pivotButton="0" quotePrefix="0" xfId="0">
      <alignment vertical="top" wrapText="1"/>
    </xf>
    <xf numFmtId="0" fontId="3" fillId="2" borderId="1" applyAlignment="1" pivotButton="0" quotePrefix="0" xfId="0">
      <alignment vertical="center" wrapText="1"/>
    </xf>
    <xf numFmtId="0" fontId="0" fillId="0" borderId="4" pivotButton="0" quotePrefix="0" xfId="0"/>
    <xf numFmtId="0" fontId="0" fillId="0" borderId="5" pivotButton="0" quotePrefix="0" xfId="0"/>
    <xf numFmtId="0" fontId="6" fillId="3" borderId="1" applyAlignment="1" pivotButton="0" quotePrefix="0" xfId="0">
      <alignment vertical="center" wrapText="1"/>
    </xf>
    <xf numFmtId="0" fontId="7" fillId="4" borderId="1" applyAlignment="1" pivotButton="0" quotePrefix="0" xfId="0">
      <alignment vertical="center" wrapText="1"/>
    </xf>
    <xf numFmtId="164" fontId="7" fillId="4" borderId="1" applyAlignment="1" pivotButton="0" quotePrefix="0" xfId="0">
      <alignment vertical="center" wrapText="1"/>
    </xf>
    <xf numFmtId="0" fontId="7" fillId="4" borderId="1" applyAlignment="1" pivotButton="0" quotePrefix="0" xfId="0">
      <alignment vertical="top" wrapText="1"/>
    </xf>
    <xf numFmtId="0" fontId="8" fillId="5" borderId="1" applyAlignment="1" pivotButton="0" quotePrefix="0" xfId="0">
      <alignment horizontal="center" vertical="center" wrapText="1"/>
    </xf>
    <xf numFmtId="0" fontId="6" fillId="3" borderId="1" applyAlignment="1" pivotButton="0" quotePrefix="0" xfId="0">
      <alignment horizontal="center" vertical="center" wrapText="1"/>
    </xf>
    <xf numFmtId="0" fontId="7" fillId="4" borderId="1" applyAlignment="1" pivotButton="0" quotePrefix="0" xfId="0">
      <alignment horizontal="center" vertical="center" wrapText="1"/>
    </xf>
    <xf numFmtId="1" fontId="7" fillId="4" borderId="1" applyAlignment="1" pivotButton="0" quotePrefix="0" xfId="0">
      <alignment horizontal="center" vertical="center" wrapText="1"/>
    </xf>
    <xf numFmtId="1" fontId="7" fillId="6" borderId="1" applyAlignment="1" pivotButton="0" quotePrefix="0" xfId="0">
      <alignment horizontal="center" vertical="center" wrapText="1"/>
    </xf>
    <xf numFmtId="165" fontId="6" fillId="6" borderId="1" applyAlignment="1" pivotButton="0" quotePrefix="0" xfId="0">
      <alignment horizontal="center" vertical="center" wrapText="1"/>
    </xf>
    <xf numFmtId="0" fontId="6" fillId="6" borderId="1" applyAlignment="1" pivotButton="0" quotePrefix="0" xfId="0">
      <alignment vertical="center" wrapText="1"/>
    </xf>
    <xf numFmtId="0" fontId="4" fillId="0" borderId="0" applyAlignment="1" pivotButton="0" quotePrefix="0" xfId="0">
      <alignment horizontal="center"/>
    </xf>
    <xf numFmtId="0" fontId="7" fillId="6" borderId="1" applyAlignment="1" pivotButton="0" quotePrefix="0" xfId="0">
      <alignment vertical="center" wrapText="1"/>
    </xf>
    <xf numFmtId="0" fontId="10" fillId="0" borderId="0" applyAlignment="1" pivotButton="0" quotePrefix="0" xfId="0">
      <alignment vertical="top" wrapText="1"/>
    </xf>
    <xf numFmtId="164" fontId="7" fillId="4" borderId="1" applyAlignment="1" pivotButton="0" quotePrefix="0" xfId="0">
      <alignment horizontal="center" vertical="center" wrapText="1"/>
    </xf>
    <xf numFmtId="0" fontId="6" fillId="7" borderId="1" applyAlignment="1" pivotButton="0" quotePrefix="0" xfId="0">
      <alignment vertical="center" wrapText="1"/>
    </xf>
    <xf numFmtId="0" fontId="11" fillId="0" borderId="0" applyAlignment="1" pivotButton="0" quotePrefix="0" xfId="0">
      <alignment vertical="top" wrapText="1"/>
    </xf>
  </cellXfs>
  <cellStyles count="1">
    <cellStyle name="Normal" xfId="0" builtinId="0" hidden="0"/>
  </cellStyles>
  <dxfs count="2">
    <dxf>
      <font>
        <name val="Arial"/>
        <b val="1"/>
        <color rgb="00B42318"/>
      </font>
      <fill>
        <patternFill patternType="solid">
          <fgColor rgb="00FBE3E3"/>
        </patternFill>
      </fill>
    </dxf>
    <dxf>
      <font>
        <name val="Arial"/>
        <b val="1"/>
        <color rgb="001E7B45"/>
      </font>
      <fill>
        <patternFill patternType="solid">
          <fgColor rgb="00E5F3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diwanhr.com/en/guides/salary-scale-template-syria" TargetMode="External" Id="rId1"/></Relationships>
</file>

<file path=xl/worksheets/_rels/sheet4.xml.rels><Relationships xmlns="http://schemas.openxmlformats.org/package/2006/relationships"><Relationship Type="http://schemas.openxmlformats.org/officeDocument/2006/relationships/hyperlink" Target="https://diwanhr.com/en/guides/salary-scale-template-syria" TargetMode="External" Id="rId1"/></Relationships>
</file>

<file path=xl/worksheets/sheet1.xml><?xml version="1.0" encoding="utf-8"?>
<worksheet xmlns="http://schemas.openxmlformats.org/spreadsheetml/2006/main">
  <sheetPr>
    <outlinePr summaryBelow="1" summaryRight="1"/>
    <pageSetUpPr fitToPage="1"/>
  </sheetPr>
  <dimension ref="A1:A24"/>
  <sheetViews>
    <sheetView showGridLines="0" rightToLeft="0" workbookViewId="0">
      <selection activeCell="A1" sqref="A1"/>
    </sheetView>
  </sheetViews>
  <sheetFormatPr baseColWidth="8" defaultRowHeight="15"/>
  <cols>
    <col width="110" customWidth="1" min="1" max="1"/>
    <col width="2" customWidth="1" min="2" max="2"/>
    <col width="2" customWidth="1" min="3" max="3"/>
    <col width="2" customWidth="1" min="4" max="4"/>
    <col width="2" customWidth="1" min="5" max="5"/>
    <col width="2" customWidth="1" min="6" max="6"/>
  </cols>
  <sheetData>
    <row r="1">
      <c r="A1" s="1" t="inlineStr">
        <is>
          <t>Free job analysis and job description template from Diwan</t>
        </is>
      </c>
    </row>
    <row r="2" ht="45" customHeight="1">
      <c r="A2" s="2" t="inlineStr">
        <is>
          <t>This template helps you collect information about each job from the person who does it, then turn it into a clear, approved job description. The job description is the basis for placing the job on the salary scale, for job ads and hiring, and for performance appraisal.</t>
        </is>
      </c>
    </row>
    <row r="3">
      <c r="A3" s="2" t="n"/>
    </row>
    <row r="4">
      <c r="A4" s="3" t="inlineStr">
        <is>
          <t>Steps</t>
        </is>
      </c>
    </row>
    <row r="5" ht="30" customHeight="1">
      <c r="A5" s="2" t="inlineStr">
        <is>
          <t>1. Save a copy of the file for each job and send it to the employee who holds it. If several people hold the same job, pick the one who knows it best.</t>
        </is>
      </c>
    </row>
    <row r="6" ht="30" customHeight="1">
      <c r="A6" s="2" t="inlineStr">
        <is>
          <t>2. The employee fills in the Job analysis questionnaire: their details, the job purpose, their tasks with the frequency, share of time and importance of each, then the other sections.</t>
        </is>
      </c>
    </row>
    <row r="7" ht="30" customHeight="1">
      <c r="A7" s="2" t="inlineStr">
        <is>
          <t>3. The employee checks that the shares of time add up to about 100%. A red warning appears under the task table if they do not.</t>
        </is>
      </c>
    </row>
    <row r="8">
      <c r="A8" s="2" t="inlineStr">
        <is>
          <t>4. The direct manager reviews the questionnaire and writes comments and changes in the last section.</t>
        </is>
      </c>
    </row>
    <row r="9" ht="30" customHeight="1">
      <c r="A9" s="2" t="inlineStr">
        <is>
          <t>5. HR writes the Job description sheet. Job title, department and direct manager are pulled in automatically, and the highest-weighted tasks appear as a guide for wording the responsibilities.</t>
        </is>
      </c>
    </row>
    <row r="10">
      <c r="A10" s="2" t="inlineStr">
        <is>
          <t>6. Set the job’s grade on the salary scale, then approve and sign the description and keep it in the job file.</t>
        </is>
      </c>
    </row>
    <row r="11">
      <c r="A11" s="2" t="inlineStr">
        <is>
          <t>7. Review the description at least once a year, and whenever the job’s tasks change.</t>
        </is>
      </c>
    </row>
    <row r="12">
      <c r="A12" s="2" t="n"/>
    </row>
    <row r="13">
      <c r="A13" s="3" t="inlineStr">
        <is>
          <t>Tips for the employee</t>
        </is>
      </c>
    </row>
    <row r="14">
      <c r="A14" s="2" t="inlineStr">
        <is>
          <t>• Write what you actually do, not what you are supposed to do.</t>
        </is>
      </c>
    </row>
    <row r="15">
      <c r="A15" s="2" t="inlineStr">
        <is>
          <t>• Start each task with a clear verb: prepares, reviews, follows up, records, liaises.</t>
        </is>
      </c>
    </row>
    <row r="16">
      <c r="A16" s="2" t="inlineStr">
        <is>
          <t>• Group small, similar jobs into one task; do not list every step.</t>
        </is>
      </c>
    </row>
    <row r="17">
      <c r="A17" s="2" t="inlineStr">
        <is>
          <t>• The questionnaire describes the job. It does not rate your performance.</t>
        </is>
      </c>
    </row>
    <row r="18">
      <c r="A18" s="2" t="n"/>
    </row>
    <row r="19">
      <c r="A19" s="3" t="inlineStr">
        <is>
          <t>Notes</t>
        </is>
      </c>
    </row>
    <row r="20">
      <c r="A20" s="2" t="inlineStr">
        <is>
          <t>• The Example sheet is a filled-in sample for a payroll accountant, as a guide only. Its names are made up.</t>
        </is>
      </c>
    </row>
    <row r="21">
      <c r="A21" s="2" t="inlineStr">
        <is>
          <t>• Yellow cells are inputs; grey cells are formulas. The sheets are set up to print on A4.</t>
        </is>
      </c>
    </row>
    <row r="22">
      <c r="A22" s="2" t="inlineStr">
        <is>
          <t>• The file is not protected, so adapt it to your company.</t>
        </is>
      </c>
    </row>
    <row r="23">
      <c r="A23" s="2" t="n"/>
    </row>
    <row r="24">
      <c r="A24" s="4" t="inlineStr">
        <is>
          <t>Prepared by Diwan · diwanhr.com</t>
        </is>
      </c>
    </row>
  </sheetData>
  <printOptions horizontalCentered="1"/>
  <pageMargins left="0.4" right="0.4" top="0.5" bottom="0.5"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G92"/>
  <sheetViews>
    <sheetView showGridLines="0" rightToLeft="0" workbookViewId="0">
      <selection activeCell="A1" sqref="A1"/>
    </sheetView>
  </sheetViews>
  <sheetFormatPr baseColWidth="8" defaultRowHeight="15"/>
  <cols>
    <col width="6" customWidth="1" min="1" max="1"/>
    <col width="40" customWidth="1" min="2" max="2"/>
    <col width="16" customWidth="1" min="3" max="3"/>
    <col width="22" customWidth="1" min="4" max="4"/>
    <col width="16" customWidth="1" min="5" max="5"/>
    <col width="12" customWidth="1" min="6" max="6"/>
    <col hidden="1" width="13" customWidth="1" min="7" max="7"/>
  </cols>
  <sheetData>
    <row r="1" ht="28" customHeight="1">
      <c r="A1" s="1" t="inlineStr">
        <is>
          <t>Job analysis questionnaire</t>
        </is>
      </c>
    </row>
    <row r="2" ht="44" customHeight="1">
      <c r="A2" s="5" t="inlineStr">
        <is>
          <t>Filled in by the employee who holds the job, then reviewed by their direct manager. Describe what you actually do, not what you are supposed to do. Yellow cells are inputs; grey cells calculate on their own.</t>
        </is>
      </c>
    </row>
    <row r="4" ht="24" customHeight="1">
      <c r="A4" s="6" t="inlineStr">
        <is>
          <t>1. Basic information</t>
        </is>
      </c>
      <c r="B4" s="7" t="n"/>
      <c r="C4" s="7" t="n"/>
      <c r="D4" s="7" t="n"/>
      <c r="E4" s="7" t="n"/>
      <c r="F4" s="8" t="n"/>
    </row>
    <row r="5" ht="22" customHeight="1">
      <c r="A5" s="9" t="inlineStr">
        <is>
          <t>Employee name</t>
        </is>
      </c>
      <c r="B5" s="8" t="n"/>
      <c r="C5" s="10" t="n"/>
      <c r="D5" s="7" t="n"/>
      <c r="E5" s="7" t="n"/>
      <c r="F5" s="8" t="n"/>
    </row>
    <row r="6" ht="22" customHeight="1">
      <c r="A6" s="9" t="inlineStr">
        <is>
          <t>Job title</t>
        </is>
      </c>
      <c r="B6" s="8" t="n"/>
      <c r="C6" s="10" t="n"/>
      <c r="D6" s="7" t="n"/>
      <c r="E6" s="7" t="n"/>
      <c r="F6" s="8" t="n"/>
    </row>
    <row r="7" ht="22" customHeight="1">
      <c r="A7" s="9" t="inlineStr">
        <is>
          <t>Department</t>
        </is>
      </c>
      <c r="B7" s="8" t="n"/>
      <c r="C7" s="10" t="n"/>
      <c r="D7" s="7" t="n"/>
      <c r="E7" s="7" t="n"/>
      <c r="F7" s="8" t="n"/>
    </row>
    <row r="8" ht="22" customHeight="1">
      <c r="A8" s="9" t="inlineStr">
        <is>
          <t>Direct manager (name and title)</t>
        </is>
      </c>
      <c r="B8" s="8" t="n"/>
      <c r="C8" s="10" t="n"/>
      <c r="D8" s="7" t="n"/>
      <c r="E8" s="7" t="n"/>
      <c r="F8" s="8" t="n"/>
    </row>
    <row r="9" ht="22" customHeight="1">
      <c r="A9" s="9" t="inlineStr">
        <is>
          <t>In this job since</t>
        </is>
      </c>
      <c r="B9" s="8" t="n"/>
      <c r="C9" s="11" t="n"/>
      <c r="D9" s="7" t="n"/>
      <c r="E9" s="7" t="n"/>
      <c r="F9" s="8" t="n"/>
    </row>
    <row r="10" ht="22" customHeight="1">
      <c r="A10" s="9" t="inlineStr">
        <is>
          <t>Date filled in</t>
        </is>
      </c>
      <c r="B10" s="8" t="n"/>
      <c r="C10" s="11" t="n"/>
      <c r="D10" s="7" t="n"/>
      <c r="E10" s="7" t="n"/>
      <c r="F10" s="8" t="n"/>
    </row>
    <row r="12" ht="24" customHeight="1">
      <c r="A12" s="6" t="inlineStr">
        <is>
          <t>2. Job purpose</t>
        </is>
      </c>
      <c r="B12" s="7" t="n"/>
      <c r="C12" s="7" t="n"/>
      <c r="D12" s="7" t="n"/>
      <c r="E12" s="7" t="n"/>
      <c r="F12" s="8" t="n"/>
    </row>
    <row r="13" ht="30" customHeight="1">
      <c r="A13" s="5" t="inlineStr">
        <is>
          <t>In two or three lines: why does your job exist, and what result does it deliver for the company?</t>
        </is>
      </c>
    </row>
    <row r="14" ht="60" customHeight="1">
      <c r="A14" s="12" t="n"/>
      <c r="B14" s="7" t="n"/>
      <c r="C14" s="7" t="n"/>
      <c r="D14" s="7" t="n"/>
      <c r="E14" s="7" t="n"/>
      <c r="F14" s="8" t="n"/>
    </row>
    <row r="16" ht="24" customHeight="1">
      <c r="A16" s="6" t="inlineStr">
        <is>
          <t>3. Tasks</t>
        </is>
      </c>
      <c r="B16" s="7" t="n"/>
      <c r="C16" s="7" t="n"/>
      <c r="D16" s="7" t="n"/>
      <c r="E16" s="7" t="n"/>
      <c r="F16" s="8" t="n"/>
    </row>
    <row r="17" ht="44" customHeight="1">
      <c r="A17" s="5" t="inlineStr">
        <is>
          <t>List up to 15 tasks, each starting with a verb (prepares, reviews, follows up). Pick how often you do it, estimate the share of your time it takes, and rate its importance from 1 to 5. The shares should add up to about 100.</t>
        </is>
      </c>
    </row>
    <row r="18" ht="32" customHeight="1">
      <c r="A18" s="13" t="inlineStr">
        <is>
          <t>#</t>
        </is>
      </c>
      <c r="B18" s="13" t="inlineStr">
        <is>
          <t>Task</t>
        </is>
      </c>
      <c r="C18" s="13" t="inlineStr">
        <is>
          <t>Frequency</t>
        </is>
      </c>
      <c r="D18" s="13" t="inlineStr">
        <is>
          <t>Share of time (%)</t>
        </is>
      </c>
      <c r="E18" s="13" t="inlineStr">
        <is>
          <t>Importance (1–5)</t>
        </is>
      </c>
      <c r="F18" s="13" t="inlineStr">
        <is>
          <t>Weight</t>
        </is>
      </c>
    </row>
    <row r="19" ht="32" customHeight="1">
      <c r="A19" s="14" t="n">
        <v>1</v>
      </c>
      <c r="B19" s="10" t="n"/>
      <c r="C19" s="15" t="n"/>
      <c r="D19" s="16" t="n"/>
      <c r="E19" s="15" t="n"/>
      <c r="F19" s="17">
        <f>IF(OR($B19="",$D19="",$E19=""),"",$D19*$E19)</f>
        <v/>
      </c>
      <c r="G19">
        <f>IF($F19="","",$F19+(16-$A19)/1000)</f>
        <v/>
      </c>
    </row>
    <row r="20" ht="32" customHeight="1">
      <c r="A20" s="14" t="n">
        <v>2</v>
      </c>
      <c r="B20" s="10" t="n"/>
      <c r="C20" s="15" t="n"/>
      <c r="D20" s="16" t="n"/>
      <c r="E20" s="15" t="n"/>
      <c r="F20" s="17">
        <f>IF(OR($B20="",$D20="",$E20=""),"",$D20*$E20)</f>
        <v/>
      </c>
      <c r="G20">
        <f>IF($F20="","",$F20+(16-$A20)/1000)</f>
        <v/>
      </c>
    </row>
    <row r="21" ht="32" customHeight="1">
      <c r="A21" s="14" t="n">
        <v>3</v>
      </c>
      <c r="B21" s="10" t="n"/>
      <c r="C21" s="15" t="n"/>
      <c r="D21" s="16" t="n"/>
      <c r="E21" s="15" t="n"/>
      <c r="F21" s="17">
        <f>IF(OR($B21="",$D21="",$E21=""),"",$D21*$E21)</f>
        <v/>
      </c>
      <c r="G21">
        <f>IF($F21="","",$F21+(16-$A21)/1000)</f>
        <v/>
      </c>
    </row>
    <row r="22" ht="32" customHeight="1">
      <c r="A22" s="14" t="n">
        <v>4</v>
      </c>
      <c r="B22" s="10" t="n"/>
      <c r="C22" s="15" t="n"/>
      <c r="D22" s="16" t="n"/>
      <c r="E22" s="15" t="n"/>
      <c r="F22" s="17">
        <f>IF(OR($B22="",$D22="",$E22=""),"",$D22*$E22)</f>
        <v/>
      </c>
      <c r="G22">
        <f>IF($F22="","",$F22+(16-$A22)/1000)</f>
        <v/>
      </c>
    </row>
    <row r="23" ht="32" customHeight="1">
      <c r="A23" s="14" t="n">
        <v>5</v>
      </c>
      <c r="B23" s="10" t="n"/>
      <c r="C23" s="15" t="n"/>
      <c r="D23" s="16" t="n"/>
      <c r="E23" s="15" t="n"/>
      <c r="F23" s="17">
        <f>IF(OR($B23="",$D23="",$E23=""),"",$D23*$E23)</f>
        <v/>
      </c>
      <c r="G23">
        <f>IF($F23="","",$F23+(16-$A23)/1000)</f>
        <v/>
      </c>
    </row>
    <row r="24" ht="32" customHeight="1">
      <c r="A24" s="14" t="n">
        <v>6</v>
      </c>
      <c r="B24" s="10" t="n"/>
      <c r="C24" s="15" t="n"/>
      <c r="D24" s="16" t="n"/>
      <c r="E24" s="15" t="n"/>
      <c r="F24" s="17">
        <f>IF(OR($B24="",$D24="",$E24=""),"",$D24*$E24)</f>
        <v/>
      </c>
      <c r="G24">
        <f>IF($F24="","",$F24+(16-$A24)/1000)</f>
        <v/>
      </c>
    </row>
    <row r="25" ht="32" customHeight="1">
      <c r="A25" s="14" t="n">
        <v>7</v>
      </c>
      <c r="B25" s="10" t="n"/>
      <c r="C25" s="15" t="n"/>
      <c r="D25" s="16" t="n"/>
      <c r="E25" s="15" t="n"/>
      <c r="F25" s="17">
        <f>IF(OR($B25="",$D25="",$E25=""),"",$D25*$E25)</f>
        <v/>
      </c>
      <c r="G25">
        <f>IF($F25="","",$F25+(16-$A25)/1000)</f>
        <v/>
      </c>
    </row>
    <row r="26" ht="32" customHeight="1">
      <c r="A26" s="14" t="n">
        <v>8</v>
      </c>
      <c r="B26" s="10" t="n"/>
      <c r="C26" s="15" t="n"/>
      <c r="D26" s="16" t="n"/>
      <c r="E26" s="15" t="n"/>
      <c r="F26" s="17">
        <f>IF(OR($B26="",$D26="",$E26=""),"",$D26*$E26)</f>
        <v/>
      </c>
      <c r="G26">
        <f>IF($F26="","",$F26+(16-$A26)/1000)</f>
        <v/>
      </c>
    </row>
    <row r="27" ht="32" customHeight="1">
      <c r="A27" s="14" t="n">
        <v>9</v>
      </c>
      <c r="B27" s="10" t="n"/>
      <c r="C27" s="15" t="n"/>
      <c r="D27" s="16" t="n"/>
      <c r="E27" s="15" t="n"/>
      <c r="F27" s="17">
        <f>IF(OR($B27="",$D27="",$E27=""),"",$D27*$E27)</f>
        <v/>
      </c>
      <c r="G27">
        <f>IF($F27="","",$F27+(16-$A27)/1000)</f>
        <v/>
      </c>
    </row>
    <row r="28" ht="32" customHeight="1">
      <c r="A28" s="14" t="n">
        <v>10</v>
      </c>
      <c r="B28" s="10" t="n"/>
      <c r="C28" s="15" t="n"/>
      <c r="D28" s="16" t="n"/>
      <c r="E28" s="15" t="n"/>
      <c r="F28" s="17">
        <f>IF(OR($B28="",$D28="",$E28=""),"",$D28*$E28)</f>
        <v/>
      </c>
      <c r="G28">
        <f>IF($F28="","",$F28+(16-$A28)/1000)</f>
        <v/>
      </c>
    </row>
    <row r="29" ht="32" customHeight="1">
      <c r="A29" s="14" t="n">
        <v>11</v>
      </c>
      <c r="B29" s="10" t="n"/>
      <c r="C29" s="15" t="n"/>
      <c r="D29" s="16" t="n"/>
      <c r="E29" s="15" t="n"/>
      <c r="F29" s="17">
        <f>IF(OR($B29="",$D29="",$E29=""),"",$D29*$E29)</f>
        <v/>
      </c>
      <c r="G29">
        <f>IF($F29="","",$F29+(16-$A29)/1000)</f>
        <v/>
      </c>
    </row>
    <row r="30" ht="32" customHeight="1">
      <c r="A30" s="14" t="n">
        <v>12</v>
      </c>
      <c r="B30" s="10" t="n"/>
      <c r="C30" s="15" t="n"/>
      <c r="D30" s="16" t="n"/>
      <c r="E30" s="15" t="n"/>
      <c r="F30" s="17">
        <f>IF(OR($B30="",$D30="",$E30=""),"",$D30*$E30)</f>
        <v/>
      </c>
      <c r="G30">
        <f>IF($F30="","",$F30+(16-$A30)/1000)</f>
        <v/>
      </c>
    </row>
    <row r="31" ht="32" customHeight="1">
      <c r="A31" s="14" t="n">
        <v>13</v>
      </c>
      <c r="B31" s="10" t="n"/>
      <c r="C31" s="15" t="n"/>
      <c r="D31" s="16" t="n"/>
      <c r="E31" s="15" t="n"/>
      <c r="F31" s="17">
        <f>IF(OR($B31="",$D31="",$E31=""),"",$D31*$E31)</f>
        <v/>
      </c>
      <c r="G31">
        <f>IF($F31="","",$F31+(16-$A31)/1000)</f>
        <v/>
      </c>
    </row>
    <row r="32" ht="32" customHeight="1">
      <c r="A32" s="14" t="n">
        <v>14</v>
      </c>
      <c r="B32" s="10" t="n"/>
      <c r="C32" s="15" t="n"/>
      <c r="D32" s="16" t="n"/>
      <c r="E32" s="15" t="n"/>
      <c r="F32" s="17">
        <f>IF(OR($B32="",$D32="",$E32=""),"",$D32*$E32)</f>
        <v/>
      </c>
      <c r="G32">
        <f>IF($F32="","",$F32+(16-$A32)/1000)</f>
        <v/>
      </c>
    </row>
    <row r="33" ht="32" customHeight="1">
      <c r="A33" s="14" t="n">
        <v>15</v>
      </c>
      <c r="B33" s="10" t="n"/>
      <c r="C33" s="15" t="n"/>
      <c r="D33" s="16" t="n"/>
      <c r="E33" s="15" t="n"/>
      <c r="F33" s="17">
        <f>IF(OR($B33="",$D33="",$E33=""),"",$D33*$E33)</f>
        <v/>
      </c>
      <c r="G33">
        <f>IF($F33="","",$F33+(16-$A33)/1000)</f>
        <v/>
      </c>
    </row>
    <row r="34" ht="22" customHeight="1">
      <c r="A34" s="9" t="inlineStr">
        <is>
          <t>Total share of time</t>
        </is>
      </c>
      <c r="B34" s="7" t="n"/>
      <c r="C34" s="8" t="n"/>
      <c r="D34" s="18">
        <f>IF(COUNT($D$19:$D$33)=0,"",SUM($D$19:$D$33))</f>
        <v/>
      </c>
      <c r="E34" s="9" t="n"/>
      <c r="F34" s="8" t="n"/>
    </row>
    <row r="35" ht="24" customHeight="1">
      <c r="A35" s="19">
        <f>IF(COUNT($D$19:$D$33)=0,"",IF(ABS(SUM($D$19:$D$33)-100)&lt;=5,"Total is fine (about 100%)","Check: the shares add up to "&amp;SUM($D$19:$D$33)&amp;"%. They should be about 100%. Review your estimates."))</f>
        <v/>
      </c>
      <c r="B35" s="7" t="n"/>
      <c r="C35" s="7" t="n"/>
      <c r="D35" s="7" t="n"/>
      <c r="E35" s="7" t="n"/>
      <c r="F35" s="8" t="n"/>
    </row>
    <row r="36" ht="20" customHeight="1">
      <c r="A36" s="5" t="inlineStr">
        <is>
          <t>Weight = share of time × importance. It ranks the tasks on the Job description sheet.</t>
        </is>
      </c>
    </row>
    <row r="38" ht="24" customHeight="1">
      <c r="A38" s="6" t="inlineStr">
        <is>
          <t>4. Decisions and authority</t>
        </is>
      </c>
      <c r="B38" s="7" t="n"/>
      <c r="C38" s="7" t="n"/>
      <c r="D38" s="7" t="n"/>
      <c r="E38" s="7" t="n"/>
      <c r="F38" s="8" t="n"/>
    </row>
    <row r="39" ht="30" customHeight="1">
      <c r="A39" s="5" t="inlineStr">
        <is>
          <t>What decisions or approvals do you make? Do you decide alone, recommend and pass it up, or act after someone else approves?</t>
        </is>
      </c>
    </row>
    <row r="40" ht="32" customHeight="1">
      <c r="A40" s="13" t="inlineStr">
        <is>
          <t>#</t>
        </is>
      </c>
      <c r="B40" s="13" t="inlineStr">
        <is>
          <t>Decision or action</t>
        </is>
      </c>
      <c r="C40" s="13" t="inlineStr">
        <is>
          <t>Your authority</t>
        </is>
      </c>
      <c r="D40" s="8" t="n"/>
      <c r="E40" s="13" t="inlineStr">
        <is>
          <t>Notes (spending limit, who approves…)</t>
        </is>
      </c>
      <c r="F40" s="8" t="n"/>
    </row>
    <row r="41" ht="30" customHeight="1">
      <c r="A41" s="14" t="n">
        <v>1</v>
      </c>
      <c r="B41" s="10" t="n"/>
      <c r="C41" s="10" t="n"/>
      <c r="D41" s="8" t="n"/>
      <c r="E41" s="10" t="n"/>
      <c r="F41" s="8" t="n"/>
    </row>
    <row r="42" ht="30" customHeight="1">
      <c r="A42" s="14" t="n">
        <v>2</v>
      </c>
      <c r="B42" s="10" t="n"/>
      <c r="C42" s="10" t="n"/>
      <c r="D42" s="8" t="n"/>
      <c r="E42" s="10" t="n"/>
      <c r="F42" s="8" t="n"/>
    </row>
    <row r="43" ht="30" customHeight="1">
      <c r="A43" s="14" t="n">
        <v>3</v>
      </c>
      <c r="B43" s="10" t="n"/>
      <c r="C43" s="10" t="n"/>
      <c r="D43" s="8" t="n"/>
      <c r="E43" s="10" t="n"/>
      <c r="F43" s="8" t="n"/>
    </row>
    <row r="44" ht="30" customHeight="1">
      <c r="A44" s="14" t="n">
        <v>4</v>
      </c>
      <c r="B44" s="10" t="n"/>
      <c r="C44" s="10" t="n"/>
      <c r="D44" s="8" t="n"/>
      <c r="E44" s="10" t="n"/>
      <c r="F44" s="8" t="n"/>
    </row>
    <row r="45" ht="30" customHeight="1">
      <c r="A45" s="14" t="n">
        <v>5</v>
      </c>
      <c r="B45" s="10" t="n"/>
      <c r="C45" s="10" t="n"/>
      <c r="D45" s="8" t="n"/>
      <c r="E45" s="10" t="n"/>
      <c r="F45" s="8" t="n"/>
    </row>
    <row r="47" ht="24" customHeight="1">
      <c r="A47" s="6" t="inlineStr">
        <is>
          <t>5. Internal and external relationships</t>
        </is>
      </c>
      <c r="B47" s="7" t="n"/>
      <c r="C47" s="7" t="n"/>
      <c r="D47" s="7" t="n"/>
      <c r="E47" s="7" t="n"/>
      <c r="F47" s="8" t="n"/>
    </row>
    <row r="48" ht="20" customHeight="1">
      <c r="A48" s="5" t="inlineStr">
        <is>
          <t>Who do you deal with regularly inside and outside the company, and why?</t>
        </is>
      </c>
    </row>
    <row r="49" ht="32" customHeight="1">
      <c r="A49" s="13" t="inlineStr">
        <is>
          <t>#</t>
        </is>
      </c>
      <c r="B49" s="13" t="inlineStr">
        <is>
          <t>Party or department</t>
        </is>
      </c>
      <c r="C49" s="13" t="inlineStr">
        <is>
          <t>Internal or external</t>
        </is>
      </c>
      <c r="D49" s="13" t="inlineStr">
        <is>
          <t>Purpose</t>
        </is>
      </c>
      <c r="E49" s="13" t="inlineStr">
        <is>
          <t>Frequency</t>
        </is>
      </c>
      <c r="F49" s="8" t="n"/>
    </row>
    <row r="50" ht="30" customHeight="1">
      <c r="A50" s="14" t="n">
        <v>1</v>
      </c>
      <c r="B50" s="10" t="n"/>
      <c r="C50" s="15" t="n"/>
      <c r="D50" s="10" t="n"/>
      <c r="E50" s="15" t="n"/>
      <c r="F50" s="8" t="n"/>
    </row>
    <row r="51" ht="30" customHeight="1">
      <c r="A51" s="14" t="n">
        <v>2</v>
      </c>
      <c r="B51" s="10" t="n"/>
      <c r="C51" s="15" t="n"/>
      <c r="D51" s="10" t="n"/>
      <c r="E51" s="15" t="n"/>
      <c r="F51" s="8" t="n"/>
    </row>
    <row r="52" ht="30" customHeight="1">
      <c r="A52" s="14" t="n">
        <v>3</v>
      </c>
      <c r="B52" s="10" t="n"/>
      <c r="C52" s="15" t="n"/>
      <c r="D52" s="10" t="n"/>
      <c r="E52" s="15" t="n"/>
      <c r="F52" s="8" t="n"/>
    </row>
    <row r="53" ht="30" customHeight="1">
      <c r="A53" s="14" t="n">
        <v>4</v>
      </c>
      <c r="B53" s="10" t="n"/>
      <c r="C53" s="15" t="n"/>
      <c r="D53" s="10" t="n"/>
      <c r="E53" s="15" t="n"/>
      <c r="F53" s="8" t="n"/>
    </row>
    <row r="54" ht="30" customHeight="1">
      <c r="A54" s="14" t="n">
        <v>5</v>
      </c>
      <c r="B54" s="10" t="n"/>
      <c r="C54" s="15" t="n"/>
      <c r="D54" s="10" t="n"/>
      <c r="E54" s="15" t="n"/>
      <c r="F54" s="8" t="n"/>
    </row>
    <row r="56" ht="24" customHeight="1">
      <c r="A56" s="6" t="inlineStr">
        <is>
          <t>6. Tools and systems</t>
        </is>
      </c>
      <c r="B56" s="7" t="n"/>
      <c r="C56" s="7" t="n"/>
      <c r="D56" s="7" t="n"/>
      <c r="E56" s="7" t="n"/>
      <c r="F56" s="8" t="n"/>
    </row>
    <row r="57" ht="20" customHeight="1">
      <c r="A57" s="5" t="inlineStr">
        <is>
          <t>The software, equipment and systems you use, and how well you know them.</t>
        </is>
      </c>
    </row>
    <row r="58" ht="32" customHeight="1">
      <c r="A58" s="13" t="inlineStr">
        <is>
          <t>#</t>
        </is>
      </c>
      <c r="B58" s="13" t="inlineStr">
        <is>
          <t>Tool or system</t>
        </is>
      </c>
      <c r="C58" s="13" t="inlineStr">
        <is>
          <t>Skill level</t>
        </is>
      </c>
      <c r="D58" s="13" t="inlineStr">
        <is>
          <t>What you use it for</t>
        </is>
      </c>
      <c r="E58" s="7" t="n"/>
      <c r="F58" s="8" t="n"/>
    </row>
    <row r="59" ht="22" customHeight="1">
      <c r="A59" s="14" t="n">
        <v>1</v>
      </c>
      <c r="B59" s="10" t="n"/>
      <c r="C59" s="15" t="n"/>
      <c r="D59" s="10" t="n"/>
      <c r="E59" s="7" t="n"/>
      <c r="F59" s="8" t="n"/>
    </row>
    <row r="60" ht="22" customHeight="1">
      <c r="A60" s="14" t="n">
        <v>2</v>
      </c>
      <c r="B60" s="10" t="n"/>
      <c r="C60" s="15" t="n"/>
      <c r="D60" s="10" t="n"/>
      <c r="E60" s="7" t="n"/>
      <c r="F60" s="8" t="n"/>
    </row>
    <row r="61" ht="22" customHeight="1">
      <c r="A61" s="14" t="n">
        <v>3</v>
      </c>
      <c r="B61" s="10" t="n"/>
      <c r="C61" s="15" t="n"/>
      <c r="D61" s="10" t="n"/>
      <c r="E61" s="7" t="n"/>
      <c r="F61" s="8" t="n"/>
    </row>
    <row r="62" ht="22" customHeight="1">
      <c r="A62" s="14" t="n">
        <v>4</v>
      </c>
      <c r="B62" s="10" t="n"/>
      <c r="C62" s="15" t="n"/>
      <c r="D62" s="10" t="n"/>
      <c r="E62" s="7" t="n"/>
      <c r="F62" s="8" t="n"/>
    </row>
    <row r="63" ht="22" customHeight="1">
      <c r="A63" s="14" t="n">
        <v>5</v>
      </c>
      <c r="B63" s="10" t="n"/>
      <c r="C63" s="15" t="n"/>
      <c r="D63" s="10" t="n"/>
      <c r="E63" s="7" t="n"/>
      <c r="F63" s="8" t="n"/>
    </row>
    <row r="65" ht="24" customHeight="1">
      <c r="A65" s="6" t="inlineStr">
        <is>
          <t>7. Qualifications and skills you think are needed</t>
        </is>
      </c>
      <c r="B65" s="7" t="n"/>
      <c r="C65" s="7" t="n"/>
      <c r="D65" s="7" t="n"/>
      <c r="E65" s="7" t="n"/>
      <c r="F65" s="8" t="n"/>
    </row>
    <row r="66" ht="20" customHeight="1">
      <c r="A66" s="5" t="inlineStr">
        <is>
          <t>What would a new person need to do this job well? (Your view of the job, not your own background.)</t>
        </is>
      </c>
    </row>
    <row r="67" ht="30" customHeight="1">
      <c r="A67" s="9" t="inlineStr">
        <is>
          <t>Education and field of study</t>
        </is>
      </c>
      <c r="B67" s="8" t="n"/>
      <c r="C67" s="10" t="n"/>
      <c r="D67" s="7" t="n"/>
      <c r="E67" s="7" t="n"/>
      <c r="F67" s="8" t="n"/>
    </row>
    <row r="68" ht="30" customHeight="1">
      <c r="A68" s="9" t="inlineStr">
        <is>
          <t>Years of experience</t>
        </is>
      </c>
      <c r="B68" s="8" t="n"/>
      <c r="C68" s="10" t="n"/>
      <c r="D68" s="7" t="n"/>
      <c r="E68" s="7" t="n"/>
      <c r="F68" s="8" t="n"/>
    </row>
    <row r="69" ht="30" customHeight="1">
      <c r="A69" s="9" t="inlineStr">
        <is>
          <t>Professional certificates or licences</t>
        </is>
      </c>
      <c r="B69" s="8" t="n"/>
      <c r="C69" s="10" t="n"/>
      <c r="D69" s="7" t="n"/>
      <c r="E69" s="7" t="n"/>
      <c r="F69" s="8" t="n"/>
    </row>
    <row r="70" ht="30" customHeight="1">
      <c r="A70" s="9" t="inlineStr">
        <is>
          <t>Technical skills</t>
        </is>
      </c>
      <c r="B70" s="8" t="n"/>
      <c r="C70" s="10" t="n"/>
      <c r="D70" s="7" t="n"/>
      <c r="E70" s="7" t="n"/>
      <c r="F70" s="8" t="n"/>
    </row>
    <row r="71" ht="30" customHeight="1">
      <c r="A71" s="9" t="inlineStr">
        <is>
          <t>Personal skills</t>
        </is>
      </c>
      <c r="B71" s="8" t="n"/>
      <c r="C71" s="10" t="n"/>
      <c r="D71" s="7" t="n"/>
      <c r="E71" s="7" t="n"/>
      <c r="F71" s="8" t="n"/>
    </row>
    <row r="72" ht="30" customHeight="1">
      <c r="A72" s="9" t="inlineStr">
        <is>
          <t>Languages</t>
        </is>
      </c>
      <c r="B72" s="8" t="n"/>
      <c r="C72" s="10" t="n"/>
      <c r="D72" s="7" t="n"/>
      <c r="E72" s="7" t="n"/>
      <c r="F72" s="8" t="n"/>
    </row>
    <row r="74" ht="24" customHeight="1">
      <c r="A74" s="6" t="inlineStr">
        <is>
          <t>8. Working conditions</t>
        </is>
      </c>
      <c r="B74" s="7" t="n"/>
      <c r="C74" s="7" t="n"/>
      <c r="D74" s="7" t="n"/>
      <c r="E74" s="7" t="n"/>
      <c r="F74" s="8" t="n"/>
    </row>
    <row r="75" ht="32" customHeight="1">
      <c r="A75" s="13" t="inlineStr">
        <is>
          <t>Item</t>
        </is>
      </c>
      <c r="B75" s="8" t="n"/>
      <c r="C75" s="13" t="inlineStr">
        <is>
          <t>How often</t>
        </is>
      </c>
      <c r="D75" s="13" t="inlineStr">
        <is>
          <t>Details</t>
        </is>
      </c>
      <c r="E75" s="7" t="n"/>
      <c r="F75" s="8" t="n"/>
    </row>
    <row r="76" ht="30" customHeight="1">
      <c r="A76" s="9" t="inlineStr">
        <is>
          <t>Field work outside the office</t>
        </is>
      </c>
      <c r="B76" s="8" t="n"/>
      <c r="C76" s="15" t="n"/>
      <c r="D76" s="10" t="n"/>
      <c r="E76" s="7" t="n"/>
      <c r="F76" s="8" t="n"/>
    </row>
    <row r="77" ht="30" customHeight="1">
      <c r="A77" s="9" t="inlineStr">
        <is>
          <t>Travel</t>
        </is>
      </c>
      <c r="B77" s="8" t="n"/>
      <c r="C77" s="15" t="n"/>
      <c r="D77" s="10" t="n"/>
      <c r="E77" s="7" t="n"/>
      <c r="F77" s="8" t="n"/>
    </row>
    <row r="78" ht="30" customHeight="1">
      <c r="A78" s="9" t="inlineStr">
        <is>
          <t>Shifts or work outside normal hours</t>
        </is>
      </c>
      <c r="B78" s="8" t="n"/>
      <c r="C78" s="15" t="n"/>
      <c r="D78" s="10" t="n"/>
      <c r="E78" s="7" t="n"/>
      <c r="F78" s="8" t="n"/>
    </row>
    <row r="79" ht="30" customHeight="1">
      <c r="A79" s="9" t="inlineStr">
        <is>
          <t>Physical effort or special work environment</t>
        </is>
      </c>
      <c r="B79" s="8" t="n"/>
      <c r="C79" s="15" t="n"/>
      <c r="D79" s="10" t="n"/>
      <c r="E79" s="7" t="n"/>
      <c r="F79" s="8" t="n"/>
    </row>
    <row r="81" ht="24" customHeight="1">
      <c r="A81" s="6" t="inlineStr">
        <is>
          <t>9. Challenges</t>
        </is>
      </c>
      <c r="B81" s="7" t="n"/>
      <c r="C81" s="7" t="n"/>
      <c r="D81" s="7" t="n"/>
      <c r="E81" s="7" t="n"/>
      <c r="F81" s="8" t="n"/>
    </row>
    <row r="82" ht="20" customHeight="1">
      <c r="A82" s="5" t="inlineStr">
        <is>
          <t>What is hardest about your job, and what stops you from doing it as well as you would like?</t>
        </is>
      </c>
    </row>
    <row r="83" ht="60" customHeight="1">
      <c r="A83" s="12" t="n"/>
      <c r="B83" s="7" t="n"/>
      <c r="C83" s="7" t="n"/>
      <c r="D83" s="7" t="n"/>
      <c r="E83" s="7" t="n"/>
      <c r="F83" s="8" t="n"/>
    </row>
    <row r="85" ht="24" customHeight="1">
      <c r="A85" s="6" t="inlineStr">
        <is>
          <t>10. Direct manager’s comments</t>
        </is>
      </c>
      <c r="B85" s="7" t="n"/>
      <c r="C85" s="7" t="n"/>
      <c r="D85" s="7" t="n"/>
      <c r="E85" s="7" t="n"/>
      <c r="F85" s="8" t="n"/>
    </row>
    <row r="86" ht="20" customHeight="1">
      <c r="A86" s="5" t="inlineStr">
        <is>
          <t>Filled in by the direct manager after reviewing the questionnaire.</t>
        </is>
      </c>
    </row>
    <row r="87" ht="22" customHeight="1">
      <c r="A87" s="9" t="inlineStr">
        <is>
          <t>Does the questionnaire describe the job accurately?</t>
        </is>
      </c>
      <c r="B87" s="8" t="n"/>
      <c r="C87" s="10" t="n"/>
      <c r="D87" s="7" t="n"/>
      <c r="E87" s="7" t="n"/>
      <c r="F87" s="8" t="n"/>
    </row>
    <row r="88" ht="60" customHeight="1">
      <c r="A88" s="9" t="inlineStr">
        <is>
          <t>Manager’s comments and changes</t>
        </is>
      </c>
      <c r="B88" s="8" t="n"/>
      <c r="C88" s="10" t="n"/>
      <c r="D88" s="7" t="n"/>
      <c r="E88" s="7" t="n"/>
      <c r="F88" s="8" t="n"/>
    </row>
    <row r="89" ht="22" customHeight="1">
      <c r="A89" s="9" t="inlineStr">
        <is>
          <t>Manager’s name and signature</t>
        </is>
      </c>
      <c r="B89" s="8" t="n"/>
      <c r="C89" s="10" t="n"/>
      <c r="D89" s="7" t="n"/>
      <c r="E89" s="7" t="n"/>
      <c r="F89" s="8" t="n"/>
    </row>
    <row r="90" ht="22" customHeight="1">
      <c r="A90" s="9" t="inlineStr">
        <is>
          <t>Review date</t>
        </is>
      </c>
      <c r="B90" s="8" t="n"/>
      <c r="C90" s="11" t="n"/>
      <c r="D90" s="7" t="n"/>
      <c r="E90" s="7" t="n"/>
      <c r="F90" s="8" t="n"/>
    </row>
    <row r="92">
      <c r="A92" s="20" t="inlineStr">
        <is>
          <t>Prepared by Diwan · diwanhr.com</t>
        </is>
      </c>
    </row>
  </sheetData>
  <mergeCells count="93">
    <mergeCell ref="D76:F76"/>
    <mergeCell ref="A66:F66"/>
    <mergeCell ref="C72:F72"/>
    <mergeCell ref="D75:F75"/>
    <mergeCell ref="A88:B88"/>
    <mergeCell ref="A70:B70"/>
    <mergeCell ref="A86:F86"/>
    <mergeCell ref="E51:F51"/>
    <mergeCell ref="A47:F47"/>
    <mergeCell ref="A7:B7"/>
    <mergeCell ref="C87:F87"/>
    <mergeCell ref="A90:B90"/>
    <mergeCell ref="C41:D41"/>
    <mergeCell ref="C6:F6"/>
    <mergeCell ref="C89:F89"/>
    <mergeCell ref="A81:F81"/>
    <mergeCell ref="E34:F34"/>
    <mergeCell ref="A38:F38"/>
    <mergeCell ref="C43:D43"/>
    <mergeCell ref="A13:F13"/>
    <mergeCell ref="A76:B76"/>
    <mergeCell ref="C88:F88"/>
    <mergeCell ref="E49:F49"/>
    <mergeCell ref="A34:C34"/>
    <mergeCell ref="C10:F10"/>
    <mergeCell ref="A82:F82"/>
    <mergeCell ref="A68:B68"/>
    <mergeCell ref="E53:F53"/>
    <mergeCell ref="A9:B9"/>
    <mergeCell ref="A16:F16"/>
    <mergeCell ref="C45:D45"/>
    <mergeCell ref="C67:F67"/>
    <mergeCell ref="A79:B79"/>
    <mergeCell ref="A87:B87"/>
    <mergeCell ref="A2:F2"/>
    <mergeCell ref="A85:F85"/>
    <mergeCell ref="C69:F69"/>
    <mergeCell ref="A89:B89"/>
    <mergeCell ref="A35:F35"/>
    <mergeCell ref="C40:D40"/>
    <mergeCell ref="C5:F5"/>
    <mergeCell ref="E40:F40"/>
    <mergeCell ref="A71:B71"/>
    <mergeCell ref="D60:F60"/>
    <mergeCell ref="A48:F48"/>
    <mergeCell ref="A8:B8"/>
    <mergeCell ref="A10:B10"/>
    <mergeCell ref="C90:F90"/>
    <mergeCell ref="C71:F71"/>
    <mergeCell ref="A77:B77"/>
    <mergeCell ref="E50:F50"/>
    <mergeCell ref="C8:F8"/>
    <mergeCell ref="A74:F74"/>
    <mergeCell ref="E52:F52"/>
    <mergeCell ref="A56:F56"/>
    <mergeCell ref="D78:F78"/>
    <mergeCell ref="E44:F44"/>
    <mergeCell ref="A69:B69"/>
    <mergeCell ref="A78:B78"/>
    <mergeCell ref="D58:F58"/>
    <mergeCell ref="C68:F68"/>
    <mergeCell ref="A75:B75"/>
    <mergeCell ref="C44:D44"/>
    <mergeCell ref="A17:F17"/>
    <mergeCell ref="A5:B5"/>
    <mergeCell ref="A83:F83"/>
    <mergeCell ref="D59:F59"/>
    <mergeCell ref="A92:F92"/>
    <mergeCell ref="A39:F39"/>
    <mergeCell ref="E54:F54"/>
    <mergeCell ref="A36:F36"/>
    <mergeCell ref="A1:F1"/>
    <mergeCell ref="E41:F41"/>
    <mergeCell ref="A67:B67"/>
    <mergeCell ref="D77:F77"/>
    <mergeCell ref="A65:F65"/>
    <mergeCell ref="E43:F43"/>
    <mergeCell ref="C70:F70"/>
    <mergeCell ref="D61:F61"/>
    <mergeCell ref="C42:D42"/>
    <mergeCell ref="C7:F7"/>
    <mergeCell ref="E42:F42"/>
    <mergeCell ref="A12:F12"/>
    <mergeCell ref="A6:B6"/>
    <mergeCell ref="A57:F57"/>
    <mergeCell ref="A14:F14"/>
    <mergeCell ref="D62:F62"/>
    <mergeCell ref="A4:F4"/>
    <mergeCell ref="D79:F79"/>
    <mergeCell ref="E45:F45"/>
    <mergeCell ref="D63:F63"/>
    <mergeCell ref="C9:F9"/>
    <mergeCell ref="A72:B72"/>
  </mergeCells>
  <conditionalFormatting sqref="A35:F35">
    <cfRule type="expression" priority="1" dxfId="0">
      <formula>AND(COUNT($D$19:$D$33)&gt;0,ABS(SUM($D$19:$D$33)-100)&gt;5)</formula>
    </cfRule>
    <cfRule type="expression" priority="2" dxfId="1">
      <formula>AND(COUNT($D$19:$D$33)&gt;0,ABS(SUM($D$19:$D$33)-100)&lt;=5)</formula>
    </cfRule>
  </conditionalFormatting>
  <dataValidations count="8">
    <dataValidation sqref="C19:C33 E50 E51 E52 E53 E54" showDropDown="0" showInputMessage="0" showErrorMessage="1" allowBlank="1" errorTitle="Invalid value" error="Pick a value from the list." type="list">
      <formula1>"Daily,Weekly,Monthly,Quarterly,Yearly,As needed"</formula1>
    </dataValidation>
    <dataValidation sqref="D19:D33" showDropDown="0" showInputMessage="0" showErrorMessage="1" allowBlank="1" errorTitle="Invalid value" error="Enter a number from 0 to 100." type="decimal" operator="between">
      <formula1>0</formula1>
      <formula2>100</formula2>
    </dataValidation>
    <dataValidation sqref="E19:E33" showDropDown="0" showInputMessage="0" showErrorMessage="1" allowBlank="1" errorTitle="Invalid value" error="Pick a number from 1 (least important) to 5 (most important)." type="whole" operator="between">
      <formula1>1</formula1>
      <formula2>5</formula2>
    </dataValidation>
    <dataValidation sqref="C41 C42 C43 C44 C45" showDropDown="0" showInputMessage="0" showErrorMessage="1" allowBlank="1" errorTitle="Invalid value" error="Pick a value from the list." type="list">
      <formula1>"I decide alone,I recommend it,I act after approval"</formula1>
    </dataValidation>
    <dataValidation sqref="C50 C51 C52 C53 C54" showDropDown="0" showInputMessage="0" showErrorMessage="1" allowBlank="1" errorTitle="Invalid value" error="Pick a value from the list." type="list">
      <formula1>"Internal,External"</formula1>
    </dataValidation>
    <dataValidation sqref="C59 C60 C61 C62 C63" showDropDown="0" showInputMessage="0" showErrorMessage="1" allowBlank="1" errorTitle="Invalid value" error="Pick a value from the list." type="list">
      <formula1>"Basic,Good,Advanced"</formula1>
    </dataValidation>
    <dataValidation sqref="C76 C77 C78 C79" showDropDown="0" showInputMessage="0" showErrorMessage="1" allowBlank="1" errorTitle="Invalid value" error="Pick a value from the list." type="list">
      <formula1>"No,Sometimes,Often"</formula1>
    </dataValidation>
    <dataValidation sqref="C87" showDropDown="0" showInputMessage="0" showErrorMessage="1" allowBlank="1" errorTitle="Invalid value" error="Pick a value from the list." type="list">
      <formula1>"Yes,Yes with changes,No"</formula1>
    </dataValidation>
  </dataValidations>
  <printOptions horizontalCentered="1"/>
  <pageMargins left="0.4" right="0.4" top="0.5" bottom="0.5"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F48"/>
  <sheetViews>
    <sheetView showGridLines="0" rightToLeft="0" workbookViewId="0">
      <selection activeCell="A1" sqref="A1"/>
    </sheetView>
  </sheetViews>
  <sheetFormatPr baseColWidth="8" defaultRowHeight="15"/>
  <cols>
    <col width="6" customWidth="1" min="1" max="1"/>
    <col width="40" customWidth="1" min="2" max="2"/>
    <col width="16" customWidth="1" min="3" max="3"/>
    <col width="22" customWidth="1" min="4" max="4"/>
    <col width="16" customWidth="1" min="5" max="5"/>
    <col width="12" customWidth="1" min="6" max="6"/>
  </cols>
  <sheetData>
    <row r="1" ht="28" customHeight="1">
      <c r="A1" s="1" t="inlineStr">
        <is>
          <t>Job description</t>
        </is>
      </c>
    </row>
    <row r="2" ht="44" customHeight="1">
      <c r="A2" s="5" t="inlineStr">
        <is>
          <t>Written by HR after reviewing the questionnaire and the manager’s comments. Job title, department and direct manager come from the Job analysis questionnaire sheet automatically.</t>
        </is>
      </c>
    </row>
    <row r="4" ht="24" customHeight="1">
      <c r="A4" s="6" t="inlineStr">
        <is>
          <t>1. Job details</t>
        </is>
      </c>
      <c r="B4" s="7" t="n"/>
      <c r="C4" s="7" t="n"/>
      <c r="D4" s="7" t="n"/>
      <c r="E4" s="7" t="n"/>
      <c r="F4" s="8" t="n"/>
    </row>
    <row r="5" ht="22" customHeight="1">
      <c r="A5" s="9" t="inlineStr">
        <is>
          <t>Job title</t>
        </is>
      </c>
      <c r="B5" s="8" t="n"/>
      <c r="C5" s="21">
        <f>IF('Job analysis questionnaire'!C6="","",'Job analysis questionnaire'!C6)</f>
        <v/>
      </c>
      <c r="D5" s="7" t="n"/>
      <c r="E5" s="7" t="n"/>
      <c r="F5" s="8" t="n"/>
    </row>
    <row r="6" ht="22" customHeight="1">
      <c r="A6" s="9" t="inlineStr">
        <is>
          <t>Department</t>
        </is>
      </c>
      <c r="B6" s="8" t="n"/>
      <c r="C6" s="21">
        <f>IF('Job analysis questionnaire'!C7="","",'Job analysis questionnaire'!C7)</f>
        <v/>
      </c>
      <c r="D6" s="7" t="n"/>
      <c r="E6" s="7" t="n"/>
      <c r="F6" s="8" t="n"/>
    </row>
    <row r="7" ht="22" customHeight="1">
      <c r="A7" s="9" t="inlineStr">
        <is>
          <t>Reports to</t>
        </is>
      </c>
      <c r="B7" s="8" t="n"/>
      <c r="C7" s="21">
        <f>IF('Job analysis questionnaire'!C8="","",'Job analysis questionnaire'!C8)</f>
        <v/>
      </c>
      <c r="D7" s="7" t="n"/>
      <c r="E7" s="7" t="n"/>
      <c r="F7" s="8" t="n"/>
    </row>
    <row r="8" ht="22" customHeight="1">
      <c r="A8" s="9" t="inlineStr">
        <is>
          <t>Supervises</t>
        </is>
      </c>
      <c r="B8" s="8" t="n"/>
      <c r="C8" s="10" t="n"/>
      <c r="D8" s="7" t="n"/>
      <c r="E8" s="7" t="n"/>
      <c r="F8" s="8" t="n"/>
    </row>
    <row r="9" ht="22" customHeight="1">
      <c r="A9" s="9" t="inlineStr">
        <is>
          <t>Grade on the salary scale</t>
        </is>
      </c>
      <c r="B9" s="8" t="n"/>
      <c r="C9" s="10" t="n"/>
      <c r="D9" s="7" t="n"/>
      <c r="E9" s="7" t="n"/>
      <c r="F9" s="8" t="n"/>
    </row>
    <row r="10" ht="18" customHeight="1">
      <c r="A10" s="22" t="inlineStr">
        <is>
          <t>No salary scale yet? Download Diwan’s free salary scale template (click here).</t>
        </is>
      </c>
    </row>
    <row r="12" ht="24" customHeight="1">
      <c r="A12" s="6" t="inlineStr">
        <is>
          <t>2. Job purpose</t>
        </is>
      </c>
      <c r="B12" s="7" t="n"/>
      <c r="C12" s="7" t="n"/>
      <c r="D12" s="7" t="n"/>
      <c r="E12" s="7" t="n"/>
      <c r="F12" s="8" t="n"/>
    </row>
    <row r="13" ht="60" customHeight="1">
      <c r="A13" s="12" t="n"/>
      <c r="B13" s="7" t="n"/>
      <c r="C13" s="7" t="n"/>
      <c r="D13" s="7" t="n"/>
      <c r="E13" s="7" t="n"/>
      <c r="F13" s="8" t="n"/>
    </row>
    <row r="15" ht="24" customHeight="1">
      <c r="A15" s="6" t="inlineStr">
        <is>
          <t>3. Main responsibilities</t>
        </is>
      </c>
      <c r="B15" s="7" t="n"/>
      <c r="C15" s="7" t="n"/>
      <c r="D15" s="7" t="n"/>
      <c r="E15" s="7" t="n"/>
      <c r="F15" s="8" t="n"/>
    </row>
    <row r="16" ht="44" customHeight="1">
      <c r="A16" s="5" t="inlineStr">
        <is>
          <t>The first column shows the highest-weighted tasks from the questionnaire (share of time × importance) as a guide. Write the approved wording of each responsibility in the second column.</t>
        </is>
      </c>
    </row>
    <row r="17" ht="32" customHeight="1">
      <c r="A17" s="13" t="inlineStr">
        <is>
          <t>#</t>
        </is>
      </c>
      <c r="B17" s="13" t="inlineStr">
        <is>
          <t>Highest-weighted tasks in the questionnaire (automatic)</t>
        </is>
      </c>
      <c r="C17" s="13" t="inlineStr">
        <is>
          <t>Approved wording in the description</t>
        </is>
      </c>
      <c r="D17" s="7" t="n"/>
      <c r="E17" s="7" t="n"/>
      <c r="F17" s="8" t="n"/>
    </row>
    <row r="18" ht="34" customHeight="1">
      <c r="A18" s="14" t="n">
        <v>1</v>
      </c>
      <c r="B18" s="21">
        <f>IFERROR(INDEX('Job analysis questionnaire'!$B$19:$B$33,MATCH(LARGE('Job analysis questionnaire'!$G$19:$G$33,1),'Job analysis questionnaire'!$G$19:$G$33,0)),"")</f>
        <v/>
      </c>
      <c r="C18" s="10" t="n"/>
      <c r="D18" s="7" t="n"/>
      <c r="E18" s="7" t="n"/>
      <c r="F18" s="8" t="n"/>
    </row>
    <row r="19" ht="34" customHeight="1">
      <c r="A19" s="14" t="n">
        <v>2</v>
      </c>
      <c r="B19" s="21">
        <f>IFERROR(INDEX('Job analysis questionnaire'!$B$19:$B$33,MATCH(LARGE('Job analysis questionnaire'!$G$19:$G$33,2),'Job analysis questionnaire'!$G$19:$G$33,0)),"")</f>
        <v/>
      </c>
      <c r="C19" s="10" t="n"/>
      <c r="D19" s="7" t="n"/>
      <c r="E19" s="7" t="n"/>
      <c r="F19" s="8" t="n"/>
    </row>
    <row r="20" ht="34" customHeight="1">
      <c r="A20" s="14" t="n">
        <v>3</v>
      </c>
      <c r="B20" s="21">
        <f>IFERROR(INDEX('Job analysis questionnaire'!$B$19:$B$33,MATCH(LARGE('Job analysis questionnaire'!$G$19:$G$33,3),'Job analysis questionnaire'!$G$19:$G$33,0)),"")</f>
        <v/>
      </c>
      <c r="C20" s="10" t="n"/>
      <c r="D20" s="7" t="n"/>
      <c r="E20" s="7" t="n"/>
      <c r="F20" s="8" t="n"/>
    </row>
    <row r="21" ht="34" customHeight="1">
      <c r="A21" s="14" t="n">
        <v>4</v>
      </c>
      <c r="B21" s="21">
        <f>IFERROR(INDEX('Job analysis questionnaire'!$B$19:$B$33,MATCH(LARGE('Job analysis questionnaire'!$G$19:$G$33,4),'Job analysis questionnaire'!$G$19:$G$33,0)),"")</f>
        <v/>
      </c>
      <c r="C21" s="10" t="n"/>
      <c r="D21" s="7" t="n"/>
      <c r="E21" s="7" t="n"/>
      <c r="F21" s="8" t="n"/>
    </row>
    <row r="22" ht="34" customHeight="1">
      <c r="A22" s="14" t="n">
        <v>5</v>
      </c>
      <c r="B22" s="21">
        <f>IFERROR(INDEX('Job analysis questionnaire'!$B$19:$B$33,MATCH(LARGE('Job analysis questionnaire'!$G$19:$G$33,5),'Job analysis questionnaire'!$G$19:$G$33,0)),"")</f>
        <v/>
      </c>
      <c r="C22" s="10" t="n"/>
      <c r="D22" s="7" t="n"/>
      <c r="E22" s="7" t="n"/>
      <c r="F22" s="8" t="n"/>
    </row>
    <row r="23" ht="34" customHeight="1">
      <c r="A23" s="14" t="n">
        <v>6</v>
      </c>
      <c r="B23" s="21">
        <f>IFERROR(INDEX('Job analysis questionnaire'!$B$19:$B$33,MATCH(LARGE('Job analysis questionnaire'!$G$19:$G$33,6),'Job analysis questionnaire'!$G$19:$G$33,0)),"")</f>
        <v/>
      </c>
      <c r="C23" s="10" t="n"/>
      <c r="D23" s="7" t="n"/>
      <c r="E23" s="7" t="n"/>
      <c r="F23" s="8" t="n"/>
    </row>
    <row r="24" ht="34" customHeight="1">
      <c r="A24" s="14" t="n">
        <v>7</v>
      </c>
      <c r="B24" s="21">
        <f>IFERROR(INDEX('Job analysis questionnaire'!$B$19:$B$33,MATCH(LARGE('Job analysis questionnaire'!$G$19:$G$33,7),'Job analysis questionnaire'!$G$19:$G$33,0)),"")</f>
        <v/>
      </c>
      <c r="C24" s="10" t="n"/>
      <c r="D24" s="7" t="n"/>
      <c r="E24" s="7" t="n"/>
      <c r="F24" s="8" t="n"/>
    </row>
    <row r="25" ht="34" customHeight="1">
      <c r="A25" s="14" t="n">
        <v>8</v>
      </c>
      <c r="B25" s="21">
        <f>IFERROR(INDEX('Job analysis questionnaire'!$B$19:$B$33,MATCH(LARGE('Job analysis questionnaire'!$G$19:$G$33,8),'Job analysis questionnaire'!$G$19:$G$33,0)),"")</f>
        <v/>
      </c>
      <c r="C25" s="10" t="n"/>
      <c r="D25" s="7" t="n"/>
      <c r="E25" s="7" t="n"/>
      <c r="F25" s="8" t="n"/>
    </row>
    <row r="27" ht="24" customHeight="1">
      <c r="A27" s="6" t="inlineStr">
        <is>
          <t>4. Required qualifications, experience and skills</t>
        </is>
      </c>
      <c r="B27" s="7" t="n"/>
      <c r="C27" s="7" t="n"/>
      <c r="D27" s="7" t="n"/>
      <c r="E27" s="7" t="n"/>
      <c r="F27" s="8" t="n"/>
    </row>
    <row r="28" ht="30" customHeight="1">
      <c r="A28" s="9" t="inlineStr">
        <is>
          <t>Education</t>
        </is>
      </c>
      <c r="B28" s="8" t="n"/>
      <c r="C28" s="10" t="n"/>
      <c r="D28" s="7" t="n"/>
      <c r="E28" s="7" t="n"/>
      <c r="F28" s="8" t="n"/>
    </row>
    <row r="29" ht="30" customHeight="1">
      <c r="A29" s="9" t="inlineStr">
        <is>
          <t>Experience</t>
        </is>
      </c>
      <c r="B29" s="8" t="n"/>
      <c r="C29" s="10" t="n"/>
      <c r="D29" s="7" t="n"/>
      <c r="E29" s="7" t="n"/>
      <c r="F29" s="8" t="n"/>
    </row>
    <row r="30" ht="30" customHeight="1">
      <c r="A30" s="9" t="inlineStr">
        <is>
          <t>Professional certificates or licences</t>
        </is>
      </c>
      <c r="B30" s="8" t="n"/>
      <c r="C30" s="10" t="n"/>
      <c r="D30" s="7" t="n"/>
      <c r="E30" s="7" t="n"/>
      <c r="F30" s="8" t="n"/>
    </row>
    <row r="31" ht="30" customHeight="1">
      <c r="A31" s="9" t="inlineStr">
        <is>
          <t>Technical skills</t>
        </is>
      </c>
      <c r="B31" s="8" t="n"/>
      <c r="C31" s="10" t="n"/>
      <c r="D31" s="7" t="n"/>
      <c r="E31" s="7" t="n"/>
      <c r="F31" s="8" t="n"/>
    </row>
    <row r="32" ht="30" customHeight="1">
      <c r="A32" s="9" t="inlineStr">
        <is>
          <t>Personal skills</t>
        </is>
      </c>
      <c r="B32" s="8" t="n"/>
      <c r="C32" s="10" t="n"/>
      <c r="D32" s="7" t="n"/>
      <c r="E32" s="7" t="n"/>
      <c r="F32" s="8" t="n"/>
    </row>
    <row r="33" ht="30" customHeight="1">
      <c r="A33" s="9" t="inlineStr">
        <is>
          <t>Languages</t>
        </is>
      </c>
      <c r="B33" s="8" t="n"/>
      <c r="C33" s="10" t="n"/>
      <c r="D33" s="7" t="n"/>
      <c r="E33" s="7" t="n"/>
      <c r="F33" s="8" t="n"/>
    </row>
    <row r="35" ht="24" customHeight="1">
      <c r="A35" s="6" t="inlineStr">
        <is>
          <t>5. Working conditions</t>
        </is>
      </c>
      <c r="B35" s="7" t="n"/>
      <c r="C35" s="7" t="n"/>
      <c r="D35" s="7" t="n"/>
      <c r="E35" s="7" t="n"/>
      <c r="F35" s="8" t="n"/>
    </row>
    <row r="36" ht="20" customHeight="1">
      <c r="A36" s="5" t="inlineStr">
        <is>
          <t>Pulled from the questionnaire automatically; you can type over them.</t>
        </is>
      </c>
    </row>
    <row r="37" ht="30" customHeight="1">
      <c r="A37" s="9" t="inlineStr">
        <is>
          <t>Field work outside the office</t>
        </is>
      </c>
      <c r="B37" s="8" t="n"/>
      <c r="C37" s="21">
        <f>IF('Job analysis questionnaire'!$C$76="",'Job analysis questionnaire'!$D$76&amp;"",'Job analysis questionnaire'!$C$76&amp;IF('Job analysis questionnaire'!$D$76="",""," — "&amp;'Job analysis questionnaire'!$D$76))</f>
        <v/>
      </c>
      <c r="D37" s="7" t="n"/>
      <c r="E37" s="7" t="n"/>
      <c r="F37" s="8" t="n"/>
    </row>
    <row r="38" ht="30" customHeight="1">
      <c r="A38" s="9" t="inlineStr">
        <is>
          <t>Travel</t>
        </is>
      </c>
      <c r="B38" s="8" t="n"/>
      <c r="C38" s="21">
        <f>IF('Job analysis questionnaire'!$C$77="",'Job analysis questionnaire'!$D$77&amp;"",'Job analysis questionnaire'!$C$77&amp;IF('Job analysis questionnaire'!$D$77="",""," — "&amp;'Job analysis questionnaire'!$D$77))</f>
        <v/>
      </c>
      <c r="D38" s="7" t="n"/>
      <c r="E38" s="7" t="n"/>
      <c r="F38" s="8" t="n"/>
    </row>
    <row r="39" ht="30" customHeight="1">
      <c r="A39" s="9" t="inlineStr">
        <is>
          <t>Shifts or work outside normal hours</t>
        </is>
      </c>
      <c r="B39" s="8" t="n"/>
      <c r="C39" s="21">
        <f>IF('Job analysis questionnaire'!$C$78="",'Job analysis questionnaire'!$D$78&amp;"",'Job analysis questionnaire'!$C$78&amp;IF('Job analysis questionnaire'!$D$78="",""," — "&amp;'Job analysis questionnaire'!$D$78))</f>
        <v/>
      </c>
      <c r="D39" s="7" t="n"/>
      <c r="E39" s="7" t="n"/>
      <c r="F39" s="8" t="n"/>
    </row>
    <row r="40" ht="30" customHeight="1">
      <c r="A40" s="9" t="inlineStr">
        <is>
          <t>Physical effort or special work environment</t>
        </is>
      </c>
      <c r="B40" s="8" t="n"/>
      <c r="C40" s="21">
        <f>IF('Job analysis questionnaire'!$C$79="",'Job analysis questionnaire'!$D$79&amp;"",'Job analysis questionnaire'!$C$79&amp;IF('Job analysis questionnaire'!$D$79="",""," — "&amp;'Job analysis questionnaire'!$D$79))</f>
        <v/>
      </c>
      <c r="D40" s="7" t="n"/>
      <c r="E40" s="7" t="n"/>
      <c r="F40" s="8" t="n"/>
    </row>
    <row r="42" ht="24" customHeight="1">
      <c r="A42" s="6" t="inlineStr">
        <is>
          <t>6. Preparation and approval</t>
        </is>
      </c>
      <c r="B42" s="7" t="n"/>
      <c r="C42" s="7" t="n"/>
      <c r="D42" s="7" t="n"/>
      <c r="E42" s="7" t="n"/>
      <c r="F42" s="8" t="n"/>
    </row>
    <row r="43" ht="32" customHeight="1">
      <c r="A43" s="13" t="inlineStr"/>
      <c r="B43" s="8" t="n"/>
      <c r="C43" s="13" t="inlineStr">
        <is>
          <t>Name</t>
        </is>
      </c>
      <c r="D43" s="13" t="inlineStr">
        <is>
          <t>Job title</t>
        </is>
      </c>
      <c r="E43" s="13" t="inlineStr">
        <is>
          <t>Signature</t>
        </is>
      </c>
      <c r="F43" s="13" t="inlineStr">
        <is>
          <t>Date</t>
        </is>
      </c>
    </row>
    <row r="44" ht="34" customHeight="1">
      <c r="A44" s="9" t="inlineStr">
        <is>
          <t>Prepared by (HR)</t>
        </is>
      </c>
      <c r="B44" s="8" t="n"/>
      <c r="C44" s="10" t="n"/>
      <c r="D44" s="10" t="n"/>
      <c r="E44" s="10" t="n"/>
      <c r="F44" s="23" t="n"/>
    </row>
    <row r="45" ht="34" customHeight="1">
      <c r="A45" s="9" t="inlineStr">
        <is>
          <t>Approved by</t>
        </is>
      </c>
      <c r="B45" s="8" t="n"/>
      <c r="C45" s="10" t="n"/>
      <c r="D45" s="10" t="n"/>
      <c r="E45" s="10" t="n"/>
      <c r="F45" s="23" t="n"/>
    </row>
    <row r="46" ht="22" customHeight="1">
      <c r="A46" s="9" t="inlineStr">
        <is>
          <t>Next review date</t>
        </is>
      </c>
      <c r="B46" s="8" t="n"/>
      <c r="C46" s="11" t="n"/>
      <c r="D46" s="7" t="n"/>
      <c r="E46" s="7" t="n"/>
      <c r="F46" s="8" t="n"/>
    </row>
    <row r="48">
      <c r="A48" s="20" t="inlineStr">
        <is>
          <t>Prepared by Diwan · diwanhr.com</t>
        </is>
      </c>
    </row>
  </sheetData>
  <mergeCells count="57">
    <mergeCell ref="A16:F16"/>
    <mergeCell ref="A30:B30"/>
    <mergeCell ref="C17:F17"/>
    <mergeCell ref="C23:F23"/>
    <mergeCell ref="C39:F39"/>
    <mergeCell ref="C8:F8"/>
    <mergeCell ref="A27:F27"/>
    <mergeCell ref="A45:B45"/>
    <mergeCell ref="C7:F7"/>
    <mergeCell ref="C38:F38"/>
    <mergeCell ref="A12:F12"/>
    <mergeCell ref="C32:F32"/>
    <mergeCell ref="C19:F19"/>
    <mergeCell ref="C37:F37"/>
    <mergeCell ref="A6:B6"/>
    <mergeCell ref="C28:F28"/>
    <mergeCell ref="A2:F2"/>
    <mergeCell ref="C18:F18"/>
    <mergeCell ref="A42:F42"/>
    <mergeCell ref="A7:B7"/>
    <mergeCell ref="C6:F6"/>
    <mergeCell ref="C30:F30"/>
    <mergeCell ref="A37:B37"/>
    <mergeCell ref="A46:B46"/>
    <mergeCell ref="C33:F33"/>
    <mergeCell ref="A4:F4"/>
    <mergeCell ref="A35:F35"/>
    <mergeCell ref="C24:F24"/>
    <mergeCell ref="C5:F5"/>
    <mergeCell ref="A10:F10"/>
    <mergeCell ref="A13:F13"/>
    <mergeCell ref="A33:B33"/>
    <mergeCell ref="C20:F20"/>
    <mergeCell ref="A5:B5"/>
    <mergeCell ref="C29:F29"/>
    <mergeCell ref="A32:B32"/>
    <mergeCell ref="C25:F25"/>
    <mergeCell ref="A48:F48"/>
    <mergeCell ref="A8:B8"/>
    <mergeCell ref="A15:F15"/>
    <mergeCell ref="C22:F22"/>
    <mergeCell ref="C40:F40"/>
    <mergeCell ref="C9:F9"/>
    <mergeCell ref="A38:B38"/>
    <mergeCell ref="C31:F31"/>
    <mergeCell ref="A29:B29"/>
    <mergeCell ref="A36:F36"/>
    <mergeCell ref="A43:B43"/>
    <mergeCell ref="A1:F1"/>
    <mergeCell ref="A28:B28"/>
    <mergeCell ref="C46:F46"/>
    <mergeCell ref="C21:F21"/>
    <mergeCell ref="A44:B44"/>
    <mergeCell ref="A40:B40"/>
    <mergeCell ref="A9:B9"/>
    <mergeCell ref="A31:B31"/>
    <mergeCell ref="A39:B39"/>
  </mergeCells>
  <hyperlinks>
    <hyperlink xmlns:r="http://schemas.openxmlformats.org/officeDocument/2006/relationships" ref="A10" r:id="rId1"/>
  </hyperlinks>
  <printOptions horizontalCentered="1"/>
  <pageMargins left="0.4" right="0.4" top="0.5" bottom="0.5" header="0.5" footer="0.5"/>
  <pageSetup orientation="portrait" paperSize="9" fitToHeight="0" fitToWidth="1"/>
</worksheet>
</file>

<file path=xl/worksheets/sheet4.xml><?xml version="1.0" encoding="utf-8"?>
<worksheet xmlns="http://schemas.openxmlformats.org/spreadsheetml/2006/main">
  <sheetPr>
    <outlinePr summaryBelow="1" summaryRight="1"/>
    <pageSetUpPr fitToPage="1"/>
  </sheetPr>
  <dimension ref="A1:G140"/>
  <sheetViews>
    <sheetView showGridLines="0" rightToLeft="0" workbookViewId="0">
      <selection activeCell="A1" sqref="A1"/>
    </sheetView>
  </sheetViews>
  <sheetFormatPr baseColWidth="8" defaultRowHeight="15"/>
  <cols>
    <col width="6" customWidth="1" min="1" max="1"/>
    <col width="40" customWidth="1" min="2" max="2"/>
    <col width="16" customWidth="1" min="3" max="3"/>
    <col width="22" customWidth="1" min="4" max="4"/>
    <col width="16" customWidth="1" min="5" max="5"/>
    <col width="12" customWidth="1" min="6" max="6"/>
    <col hidden="1" width="13" customWidth="1" min="7" max="7"/>
  </cols>
  <sheetData>
    <row r="1" ht="44" customHeight="1">
      <c r="A1" s="24" t="inlineStr">
        <is>
          <t>A filled-in example for a “Payroll accountant” job. Names and details are made up, as a guide only. Enter your own data on the Job analysis questionnaire and Job description sheets.</t>
        </is>
      </c>
      <c r="B1" s="7" t="n"/>
      <c r="C1" s="7" t="n"/>
      <c r="D1" s="7" t="n"/>
      <c r="E1" s="7" t="n"/>
      <c r="F1" s="8" t="n"/>
    </row>
    <row r="3" ht="24" customHeight="1">
      <c r="A3" s="25" t="inlineStr">
        <is>
          <t>Part 1: the questionnaire as the employee and manager fill it in</t>
        </is>
      </c>
    </row>
    <row r="5" ht="24" customHeight="1">
      <c r="A5" s="6" t="inlineStr">
        <is>
          <t>1. Basic information</t>
        </is>
      </c>
      <c r="B5" s="7" t="n"/>
      <c r="C5" s="7" t="n"/>
      <c r="D5" s="7" t="n"/>
      <c r="E5" s="7" t="n"/>
      <c r="F5" s="8" t="n"/>
    </row>
    <row r="6" ht="22" customHeight="1">
      <c r="A6" s="9" t="inlineStr">
        <is>
          <t>Employee name</t>
        </is>
      </c>
      <c r="B6" s="8" t="n"/>
      <c r="C6" s="10" t="inlineStr">
        <is>
          <t>Rami Al-Ahmad (made-up name)</t>
        </is>
      </c>
      <c r="D6" s="7" t="n"/>
      <c r="E6" s="7" t="n"/>
      <c r="F6" s="8" t="n"/>
    </row>
    <row r="7" ht="22" customHeight="1">
      <c r="A7" s="9" t="inlineStr">
        <is>
          <t>Job title</t>
        </is>
      </c>
      <c r="B7" s="8" t="n"/>
      <c r="C7" s="10" t="inlineStr">
        <is>
          <t>Payroll accountant</t>
        </is>
      </c>
      <c r="D7" s="7" t="n"/>
      <c r="E7" s="7" t="n"/>
      <c r="F7" s="8" t="n"/>
    </row>
    <row r="8" ht="22" customHeight="1">
      <c r="A8" s="9" t="inlineStr">
        <is>
          <t>Department</t>
        </is>
      </c>
      <c r="B8" s="8" t="n"/>
      <c r="C8" s="10" t="inlineStr">
        <is>
          <t>Finance</t>
        </is>
      </c>
      <c r="D8" s="7" t="n"/>
      <c r="E8" s="7" t="n"/>
      <c r="F8" s="8" t="n"/>
    </row>
    <row r="9" ht="22" customHeight="1">
      <c r="A9" s="9" t="inlineStr">
        <is>
          <t>Direct manager (name and title)</t>
        </is>
      </c>
      <c r="B9" s="8" t="n"/>
      <c r="C9" s="10" t="inlineStr">
        <is>
          <t>Salma Al-Ali, Finance manager</t>
        </is>
      </c>
      <c r="D9" s="7" t="n"/>
      <c r="E9" s="7" t="n"/>
      <c r="F9" s="8" t="n"/>
    </row>
    <row r="10" ht="22" customHeight="1">
      <c r="A10" s="9" t="inlineStr">
        <is>
          <t>In this job since</t>
        </is>
      </c>
      <c r="B10" s="8" t="n"/>
      <c r="C10" s="11" t="n">
        <v>44986</v>
      </c>
      <c r="D10" s="7" t="n"/>
      <c r="E10" s="7" t="n"/>
      <c r="F10" s="8" t="n"/>
    </row>
    <row r="11" ht="22" customHeight="1">
      <c r="A11" s="9" t="inlineStr">
        <is>
          <t>Date filled in</t>
        </is>
      </c>
      <c r="B11" s="8" t="n"/>
      <c r="C11" s="11" t="n">
        <v>46310</v>
      </c>
      <c r="D11" s="7" t="n"/>
      <c r="E11" s="7" t="n"/>
      <c r="F11" s="8" t="n"/>
    </row>
    <row r="13" ht="24" customHeight="1">
      <c r="A13" s="6" t="inlineStr">
        <is>
          <t>2. Job purpose</t>
        </is>
      </c>
      <c r="B13" s="7" t="n"/>
      <c r="C13" s="7" t="n"/>
      <c r="D13" s="7" t="n"/>
      <c r="E13" s="7" t="n"/>
      <c r="F13" s="8" t="n"/>
    </row>
    <row r="14" ht="30" customHeight="1">
      <c r="A14" s="5" t="inlineStr">
        <is>
          <t>In two or three lines: why does your job exist, and what result does it deliver for the company?</t>
        </is>
      </c>
    </row>
    <row r="15" ht="60" customHeight="1">
      <c r="A15" s="12" t="inlineStr">
        <is>
          <t>Prepares and pays the salaries of all company staff accurately and on time every month, in line with the Labour Law and the rules on salary tax and social insurance, and keeps pay data confidential.</t>
        </is>
      </c>
      <c r="B15" s="7" t="n"/>
      <c r="C15" s="7" t="n"/>
      <c r="D15" s="7" t="n"/>
      <c r="E15" s="7" t="n"/>
      <c r="F15" s="8" t="n"/>
    </row>
    <row r="17" ht="24" customHeight="1">
      <c r="A17" s="6" t="inlineStr">
        <is>
          <t>3. Tasks</t>
        </is>
      </c>
      <c r="B17" s="7" t="n"/>
      <c r="C17" s="7" t="n"/>
      <c r="D17" s="7" t="n"/>
      <c r="E17" s="7" t="n"/>
      <c r="F17" s="8" t="n"/>
    </row>
    <row r="18" ht="44" customHeight="1">
      <c r="A18" s="5" t="inlineStr">
        <is>
          <t>List up to 15 tasks, each starting with a verb (prepares, reviews, follows up). Pick how often you do it, estimate the share of your time it takes, and rate its importance from 1 to 5. The shares should add up to about 100.</t>
        </is>
      </c>
    </row>
    <row r="19" ht="32" customHeight="1">
      <c r="A19" s="13" t="inlineStr">
        <is>
          <t>#</t>
        </is>
      </c>
      <c r="B19" s="13" t="inlineStr">
        <is>
          <t>Task</t>
        </is>
      </c>
      <c r="C19" s="13" t="inlineStr">
        <is>
          <t>Frequency</t>
        </is>
      </c>
      <c r="D19" s="13" t="inlineStr">
        <is>
          <t>Share of time (%)</t>
        </is>
      </c>
      <c r="E19" s="13" t="inlineStr">
        <is>
          <t>Importance (1–5)</t>
        </is>
      </c>
      <c r="F19" s="13" t="inlineStr">
        <is>
          <t>Weight</t>
        </is>
      </c>
    </row>
    <row r="20" ht="32" customHeight="1">
      <c r="A20" s="14" t="n">
        <v>1</v>
      </c>
      <c r="B20" s="10" t="inlineStr">
        <is>
          <t>Prepares the monthly payroll and works out pay, allowances and deductions</t>
        </is>
      </c>
      <c r="C20" s="15" t="inlineStr">
        <is>
          <t>Monthly</t>
        </is>
      </c>
      <c r="D20" s="16" t="n">
        <v>25</v>
      </c>
      <c r="E20" s="15" t="n">
        <v>5</v>
      </c>
      <c r="F20" s="17">
        <f>IF(OR($B20="",$D20="",$E20=""),"",$D20*$E20)</f>
        <v/>
      </c>
      <c r="G20">
        <f>IF($F20="","",$F20+(16-$A20)/1000)</f>
        <v/>
      </c>
    </row>
    <row r="21" ht="32" customHeight="1">
      <c r="A21" s="14" t="n">
        <v>2</v>
      </c>
      <c r="B21" s="10" t="inlineStr">
        <is>
          <t>Reconciles attendance, leave and overtime with HR before the month closes</t>
        </is>
      </c>
      <c r="C21" s="15" t="inlineStr">
        <is>
          <t>Monthly</t>
        </is>
      </c>
      <c r="D21" s="16" t="n">
        <v>15</v>
      </c>
      <c r="E21" s="15" t="n">
        <v>5</v>
      </c>
      <c r="F21" s="17">
        <f>IF(OR($B21="",$D21="",$E21=""),"",$D21*$E21)</f>
        <v/>
      </c>
      <c r="G21">
        <f>IF($F21="","",$F21+(16-$A21)/1000)</f>
        <v/>
      </c>
    </row>
    <row r="22" ht="32" customHeight="1">
      <c r="A22" s="14" t="n">
        <v>3</v>
      </c>
      <c r="B22" s="10" t="inlineStr">
        <is>
          <t>Works out salary tax and social insurance contributions and prepares them for payment</t>
        </is>
      </c>
      <c r="C22" s="15" t="inlineStr">
        <is>
          <t>Monthly</t>
        </is>
      </c>
      <c r="D22" s="16" t="n">
        <v>12</v>
      </c>
      <c r="E22" s="15" t="n">
        <v>5</v>
      </c>
      <c r="F22" s="17">
        <f>IF(OR($B22="",$D22="",$E22=""),"",$D22*$E22)</f>
        <v/>
      </c>
      <c r="G22">
        <f>IF($F22="","",$F22+(16-$A22)/1000)</f>
        <v/>
      </c>
    </row>
    <row r="23" ht="32" customHeight="1">
      <c r="A23" s="14" t="n">
        <v>4</v>
      </c>
      <c r="B23" s="10" t="inlineStr">
        <is>
          <t>Answers employees’ pay questions and prepares salary statements on request</t>
        </is>
      </c>
      <c r="C23" s="15" t="inlineStr">
        <is>
          <t>Daily</t>
        </is>
      </c>
      <c r="D23" s="16" t="n">
        <v>10</v>
      </c>
      <c r="E23" s="15" t="n">
        <v>3</v>
      </c>
      <c r="F23" s="17">
        <f>IF(OR($B23="",$D23="",$E23=""),"",$D23*$E23)</f>
        <v/>
      </c>
      <c r="G23">
        <f>IF($F23="","",$F23+(16-$A23)/1000)</f>
        <v/>
      </c>
    </row>
    <row r="24" ht="32" customHeight="1">
      <c r="A24" s="14" t="n">
        <v>5</v>
      </c>
      <c r="B24" s="10" t="inlineStr">
        <is>
          <t>Prepares the salary transfer file for the bank and follows it up</t>
        </is>
      </c>
      <c r="C24" s="15" t="inlineStr">
        <is>
          <t>Monthly</t>
        </is>
      </c>
      <c r="D24" s="16" t="n">
        <v>8</v>
      </c>
      <c r="E24" s="15" t="n">
        <v>4</v>
      </c>
      <c r="F24" s="17">
        <f>IF(OR($B24="",$D24="",$E24=""),"",$D24*$E24)</f>
        <v/>
      </c>
      <c r="G24">
        <f>IF($F24="","",$F24+(16-$A24)/1000)</f>
        <v/>
      </c>
    </row>
    <row r="25" ht="32" customHeight="1">
      <c r="A25" s="14" t="n">
        <v>6</v>
      </c>
      <c r="B25" s="10" t="inlineStr">
        <is>
          <t>Records payroll entries in the accounting system</t>
        </is>
      </c>
      <c r="C25" s="15" t="inlineStr">
        <is>
          <t>Monthly</t>
        </is>
      </c>
      <c r="D25" s="16" t="n">
        <v>8</v>
      </c>
      <c r="E25" s="15" t="n">
        <v>4</v>
      </c>
      <c r="F25" s="17">
        <f>IF(OR($B25="",$D25="",$E25=""),"",$D25*$E25)</f>
        <v/>
      </c>
      <c r="G25">
        <f>IF($F25="","",$F25+(16-$A25)/1000)</f>
        <v/>
      </c>
    </row>
    <row r="26" ht="32" customHeight="1">
      <c r="A26" s="14" t="n">
        <v>7</v>
      </c>
      <c r="B26" s="10" t="inlineStr">
        <is>
          <t>Works out what is due when an employee leaves (pay due and unused leave)</t>
        </is>
      </c>
      <c r="C26" s="15" t="inlineStr">
        <is>
          <t>As needed</t>
        </is>
      </c>
      <c r="D26" s="16" t="n">
        <v>5</v>
      </c>
      <c r="E26" s="15" t="n">
        <v>4</v>
      </c>
      <c r="F26" s="17">
        <f>IF(OR($B26="",$D26="",$E26=""),"",$D26*$E26)</f>
        <v/>
      </c>
      <c r="G26">
        <f>IF($F26="","",$F26+(16-$A26)/1000)</f>
        <v/>
      </c>
    </row>
    <row r="27" ht="32" customHeight="1">
      <c r="A27" s="14" t="n">
        <v>8</v>
      </c>
      <c r="B27" s="10" t="inlineStr">
        <is>
          <t>Tracks salary advances and deducts the instalments from pay</t>
        </is>
      </c>
      <c r="C27" s="15" t="inlineStr">
        <is>
          <t>Monthly</t>
        </is>
      </c>
      <c r="D27" s="16" t="n">
        <v>5</v>
      </c>
      <c r="E27" s="15" t="n">
        <v>3</v>
      </c>
      <c r="F27" s="17">
        <f>IF(OR($B27="",$D27="",$E27=""),"",$D27*$E27)</f>
        <v/>
      </c>
      <c r="G27">
        <f>IF($F27="","",$F27+(16-$A27)/1000)</f>
        <v/>
      </c>
    </row>
    <row r="28" ht="32" customHeight="1">
      <c r="A28" s="14" t="n">
        <v>9</v>
      </c>
      <c r="B28" s="10" t="inlineStr">
        <is>
          <t>Prepares the monthly payroll cost report for management by department</t>
        </is>
      </c>
      <c r="C28" s="15" t="inlineStr">
        <is>
          <t>Monthly</t>
        </is>
      </c>
      <c r="D28" s="16" t="n">
        <v>5</v>
      </c>
      <c r="E28" s="15" t="n">
        <v>4</v>
      </c>
      <c r="F28" s="17">
        <f>IF(OR($B28="",$D28="",$E28=""),"",$D28*$E28)</f>
        <v/>
      </c>
      <c r="G28">
        <f>IF($F28="","",$F28+(16-$A28)/1000)</f>
        <v/>
      </c>
    </row>
    <row r="29" ht="32" customHeight="1">
      <c r="A29" s="14" t="n">
        <v>10</v>
      </c>
      <c r="B29" s="10" t="inlineStr">
        <is>
          <t>Updates employees’ pay details on hiring or a salary change</t>
        </is>
      </c>
      <c r="C29" s="15" t="inlineStr">
        <is>
          <t>Weekly</t>
        </is>
      </c>
      <c r="D29" s="16" t="n">
        <v>4</v>
      </c>
      <c r="E29" s="15" t="n">
        <v>3</v>
      </c>
      <c r="F29" s="17">
        <f>IF(OR($B29="",$D29="",$E29=""),"",$D29*$E29)</f>
        <v/>
      </c>
      <c r="G29">
        <f>IF($F29="","",$F29+(16-$A29)/1000)</f>
        <v/>
      </c>
    </row>
    <row r="30" ht="32" customHeight="1">
      <c r="A30" s="14" t="n">
        <v>11</v>
      </c>
      <c r="B30" s="10" t="inlineStr">
        <is>
          <t>Prepares payroll data for the auditor at the end of the financial year</t>
        </is>
      </c>
      <c r="C30" s="15" t="inlineStr">
        <is>
          <t>Yearly</t>
        </is>
      </c>
      <c r="D30" s="16" t="n">
        <v>3</v>
      </c>
      <c r="E30" s="15" t="n">
        <v>3</v>
      </c>
      <c r="F30" s="17">
        <f>IF(OR($B30="",$D30="",$E30=""),"",$D30*$E30)</f>
        <v/>
      </c>
      <c r="G30">
        <f>IF($F30="","",$F30+(16-$A30)/1000)</f>
        <v/>
      </c>
    </row>
    <row r="31" ht="32" customHeight="1">
      <c r="A31" s="14" t="n">
        <v>12</v>
      </c>
      <c r="B31" s="10" t="n"/>
      <c r="C31" s="15" t="n"/>
      <c r="D31" s="16" t="n"/>
      <c r="E31" s="15" t="n"/>
      <c r="F31" s="17">
        <f>IF(OR($B31="",$D31="",$E31=""),"",$D31*$E31)</f>
        <v/>
      </c>
      <c r="G31">
        <f>IF($F31="","",$F31+(16-$A31)/1000)</f>
        <v/>
      </c>
    </row>
    <row r="32" ht="32" customHeight="1">
      <c r="A32" s="14" t="n">
        <v>13</v>
      </c>
      <c r="B32" s="10" t="n"/>
      <c r="C32" s="15" t="n"/>
      <c r="D32" s="16" t="n"/>
      <c r="E32" s="15" t="n"/>
      <c r="F32" s="17">
        <f>IF(OR($B32="",$D32="",$E32=""),"",$D32*$E32)</f>
        <v/>
      </c>
      <c r="G32">
        <f>IF($F32="","",$F32+(16-$A32)/1000)</f>
        <v/>
      </c>
    </row>
    <row r="33" ht="32" customHeight="1">
      <c r="A33" s="14" t="n">
        <v>14</v>
      </c>
      <c r="B33" s="10" t="n"/>
      <c r="C33" s="15" t="n"/>
      <c r="D33" s="16" t="n"/>
      <c r="E33" s="15" t="n"/>
      <c r="F33" s="17">
        <f>IF(OR($B33="",$D33="",$E33=""),"",$D33*$E33)</f>
        <v/>
      </c>
      <c r="G33">
        <f>IF($F33="","",$F33+(16-$A33)/1000)</f>
        <v/>
      </c>
    </row>
    <row r="34" ht="32" customHeight="1">
      <c r="A34" s="14" t="n">
        <v>15</v>
      </c>
      <c r="B34" s="10" t="n"/>
      <c r="C34" s="15" t="n"/>
      <c r="D34" s="16" t="n"/>
      <c r="E34" s="15" t="n"/>
      <c r="F34" s="17">
        <f>IF(OR($B34="",$D34="",$E34=""),"",$D34*$E34)</f>
        <v/>
      </c>
      <c r="G34">
        <f>IF($F34="","",$F34+(16-$A34)/1000)</f>
        <v/>
      </c>
    </row>
    <row r="35" ht="22" customHeight="1">
      <c r="A35" s="9" t="inlineStr">
        <is>
          <t>Total share of time</t>
        </is>
      </c>
      <c r="B35" s="7" t="n"/>
      <c r="C35" s="8" t="n"/>
      <c r="D35" s="18">
        <f>IF(COUNT($D$20:$D$34)=0,"",SUM($D$20:$D$34))</f>
        <v/>
      </c>
      <c r="E35" s="9" t="n"/>
      <c r="F35" s="8" t="n"/>
    </row>
    <row r="36" ht="24" customHeight="1">
      <c r="A36" s="19">
        <f>IF(COUNT($D$20:$D$34)=0,"",IF(ABS(SUM($D$20:$D$34)-100)&lt;=5,"Total is fine (about 100%)","Check: the shares add up to "&amp;SUM($D$20:$D$34)&amp;"%. They should be about 100%. Review your estimates."))</f>
        <v/>
      </c>
      <c r="B36" s="7" t="n"/>
      <c r="C36" s="7" t="n"/>
      <c r="D36" s="7" t="n"/>
      <c r="E36" s="7" t="n"/>
      <c r="F36" s="8" t="n"/>
    </row>
    <row r="37" ht="20" customHeight="1">
      <c r="A37" s="5" t="inlineStr">
        <is>
          <t>Weight = share of time × importance. It ranks the tasks on the Job description sheet.</t>
        </is>
      </c>
    </row>
    <row r="39" ht="24" customHeight="1">
      <c r="A39" s="6" t="inlineStr">
        <is>
          <t>4. Decisions and authority</t>
        </is>
      </c>
      <c r="B39" s="7" t="n"/>
      <c r="C39" s="7" t="n"/>
      <c r="D39" s="7" t="n"/>
      <c r="E39" s="7" t="n"/>
      <c r="F39" s="8" t="n"/>
    </row>
    <row r="40" ht="30" customHeight="1">
      <c r="A40" s="5" t="inlineStr">
        <is>
          <t>What decisions or approvals do you make? Do you decide alone, recommend and pass it up, or act after someone else approves?</t>
        </is>
      </c>
    </row>
    <row r="41" ht="32" customHeight="1">
      <c r="A41" s="13" t="inlineStr">
        <is>
          <t>#</t>
        </is>
      </c>
      <c r="B41" s="13" t="inlineStr">
        <is>
          <t>Decision or action</t>
        </is>
      </c>
      <c r="C41" s="13" t="inlineStr">
        <is>
          <t>Your authority</t>
        </is>
      </c>
      <c r="D41" s="8" t="n"/>
      <c r="E41" s="13" t="inlineStr">
        <is>
          <t>Notes (spending limit, who approves…)</t>
        </is>
      </c>
      <c r="F41" s="8" t="n"/>
    </row>
    <row r="42" ht="30" customHeight="1">
      <c r="A42" s="14" t="n">
        <v>1</v>
      </c>
      <c r="B42" s="10" t="inlineStr">
        <is>
          <t>Correcting a calculation error in the payroll before approval</t>
        </is>
      </c>
      <c r="C42" s="10" t="inlineStr">
        <is>
          <t>I decide alone</t>
        </is>
      </c>
      <c r="D42" s="8" t="n"/>
      <c r="E42" s="10" t="inlineStr">
        <is>
          <t>Logged in the change record</t>
        </is>
      </c>
      <c r="F42" s="8" t="n"/>
    </row>
    <row r="43" ht="30" customHeight="1">
      <c r="A43" s="14" t="n">
        <v>2</v>
      </c>
      <c r="B43" s="10" t="inlineStr">
        <is>
          <t>An attendance correction that changes pay</t>
        </is>
      </c>
      <c r="C43" s="10" t="inlineStr">
        <is>
          <t>I recommend it</t>
        </is>
      </c>
      <c r="D43" s="8" t="n"/>
      <c r="E43" s="10" t="inlineStr">
        <is>
          <t>Approved by the HR officer</t>
        </is>
      </c>
      <c r="F43" s="8" t="n"/>
    </row>
    <row r="44" ht="30" customHeight="1">
      <c r="A44" s="14" t="n">
        <v>3</v>
      </c>
      <c r="B44" s="10" t="inlineStr">
        <is>
          <t>Paying a salary advance to an employee</t>
        </is>
      </c>
      <c r="C44" s="10" t="inlineStr">
        <is>
          <t>I act after approval</t>
        </is>
      </c>
      <c r="D44" s="8" t="n"/>
      <c r="E44" s="10" t="inlineStr">
        <is>
          <t>Approved by the finance manager, up to one month’s pay</t>
        </is>
      </c>
      <c r="F44" s="8" t="n"/>
    </row>
    <row r="45" ht="30" customHeight="1">
      <c r="A45" s="14" t="n">
        <v>4</v>
      </c>
      <c r="B45" s="10" t="inlineStr">
        <is>
          <t>Sending the transfer file to the bank</t>
        </is>
      </c>
      <c r="C45" s="10" t="inlineStr">
        <is>
          <t>I act after approval</t>
        </is>
      </c>
      <c r="D45" s="8" t="n"/>
      <c r="E45" s="10" t="inlineStr">
        <is>
          <t>After the finance manager signs the payroll</t>
        </is>
      </c>
      <c r="F45" s="8" t="n"/>
    </row>
    <row r="46" ht="30" customHeight="1">
      <c r="A46" s="14" t="n">
        <v>5</v>
      </c>
      <c r="B46" s="10" t="n"/>
      <c r="C46" s="10" t="n"/>
      <c r="D46" s="8" t="n"/>
      <c r="E46" s="10" t="n"/>
      <c r="F46" s="8" t="n"/>
    </row>
    <row r="48" ht="24" customHeight="1">
      <c r="A48" s="6" t="inlineStr">
        <is>
          <t>5. Internal and external relationships</t>
        </is>
      </c>
      <c r="B48" s="7" t="n"/>
      <c r="C48" s="7" t="n"/>
      <c r="D48" s="7" t="n"/>
      <c r="E48" s="7" t="n"/>
      <c r="F48" s="8" t="n"/>
    </row>
    <row r="49" ht="20" customHeight="1">
      <c r="A49" s="5" t="inlineStr">
        <is>
          <t>Who do you deal with regularly inside and outside the company, and why?</t>
        </is>
      </c>
    </row>
    <row r="50" ht="32" customHeight="1">
      <c r="A50" s="13" t="inlineStr">
        <is>
          <t>#</t>
        </is>
      </c>
      <c r="B50" s="13" t="inlineStr">
        <is>
          <t>Party or department</t>
        </is>
      </c>
      <c r="C50" s="13" t="inlineStr">
        <is>
          <t>Internal or external</t>
        </is>
      </c>
      <c r="D50" s="13" t="inlineStr">
        <is>
          <t>Purpose</t>
        </is>
      </c>
      <c r="E50" s="13" t="inlineStr">
        <is>
          <t>Frequency</t>
        </is>
      </c>
      <c r="F50" s="8" t="n"/>
    </row>
    <row r="51" ht="30" customHeight="1">
      <c r="A51" s="14" t="n">
        <v>1</v>
      </c>
      <c r="B51" s="10" t="inlineStr">
        <is>
          <t>HR department</t>
        </is>
      </c>
      <c r="C51" s="15" t="inlineStr">
        <is>
          <t>Internal</t>
        </is>
      </c>
      <c r="D51" s="10" t="inlineStr">
        <is>
          <t>Receive attendance, leave and new-hire data</t>
        </is>
      </c>
      <c r="E51" s="15" t="inlineStr">
        <is>
          <t>Weekly</t>
        </is>
      </c>
      <c r="F51" s="8" t="n"/>
    </row>
    <row r="52" ht="30" customHeight="1">
      <c r="A52" s="14" t="n">
        <v>2</v>
      </c>
      <c r="B52" s="10" t="inlineStr">
        <is>
          <t>Department managers</t>
        </is>
      </c>
      <c r="C52" s="15" t="inlineStr">
        <is>
          <t>Internal</t>
        </is>
      </c>
      <c r="D52" s="10" t="inlineStr">
        <is>
          <t>Confirm overtime and bonuses</t>
        </is>
      </c>
      <c r="E52" s="15" t="inlineStr">
        <is>
          <t>Monthly</t>
        </is>
      </c>
      <c r="F52" s="8" t="n"/>
    </row>
    <row r="53" ht="30" customHeight="1">
      <c r="A53" s="14" t="n">
        <v>3</v>
      </c>
      <c r="B53" s="10" t="inlineStr">
        <is>
          <t>The bank</t>
        </is>
      </c>
      <c r="C53" s="15" t="inlineStr">
        <is>
          <t>External</t>
        </is>
      </c>
      <c r="D53" s="10" t="inlineStr">
        <is>
          <t>Carry out salary transfers</t>
        </is>
      </c>
      <c r="E53" s="15" t="inlineStr">
        <is>
          <t>Monthly</t>
        </is>
      </c>
      <c r="F53" s="8" t="n"/>
    </row>
    <row r="54" ht="30" customHeight="1">
      <c r="A54" s="14" t="n">
        <v>4</v>
      </c>
      <c r="B54" s="10" t="inlineStr">
        <is>
          <t>General Establishment for Social Insurance</t>
        </is>
      </c>
      <c r="C54" s="15" t="inlineStr">
        <is>
          <t>External</t>
        </is>
      </c>
      <c r="D54" s="10" t="inlineStr">
        <is>
          <t>Pay contributions and register new staff</t>
        </is>
      </c>
      <c r="E54" s="15" t="inlineStr">
        <is>
          <t>Monthly</t>
        </is>
      </c>
      <c r="F54" s="8" t="n"/>
    </row>
    <row r="55" ht="30" customHeight="1">
      <c r="A55" s="14" t="n">
        <v>5</v>
      </c>
      <c r="B55" s="10" t="inlineStr">
        <is>
          <t>Finance directorate</t>
        </is>
      </c>
      <c r="C55" s="15" t="inlineStr">
        <is>
          <t>External</t>
        </is>
      </c>
      <c r="D55" s="10" t="inlineStr">
        <is>
          <t>Pay salary and wages tax</t>
        </is>
      </c>
      <c r="E55" s="15" t="inlineStr">
        <is>
          <t>Monthly</t>
        </is>
      </c>
      <c r="F55" s="8" t="n"/>
    </row>
    <row r="57" ht="24" customHeight="1">
      <c r="A57" s="6" t="inlineStr">
        <is>
          <t>6. Tools and systems</t>
        </is>
      </c>
      <c r="B57" s="7" t="n"/>
      <c r="C57" s="7" t="n"/>
      <c r="D57" s="7" t="n"/>
      <c r="E57" s="7" t="n"/>
      <c r="F57" s="8" t="n"/>
    </row>
    <row r="58" ht="20" customHeight="1">
      <c r="A58" s="5" t="inlineStr">
        <is>
          <t>The software, equipment and systems you use, and how well you know them.</t>
        </is>
      </c>
    </row>
    <row r="59" ht="32" customHeight="1">
      <c r="A59" s="13" t="inlineStr">
        <is>
          <t>#</t>
        </is>
      </c>
      <c r="B59" s="13" t="inlineStr">
        <is>
          <t>Tool or system</t>
        </is>
      </c>
      <c r="C59" s="13" t="inlineStr">
        <is>
          <t>Skill level</t>
        </is>
      </c>
      <c r="D59" s="13" t="inlineStr">
        <is>
          <t>What you use it for</t>
        </is>
      </c>
      <c r="E59" s="7" t="n"/>
      <c r="F59" s="8" t="n"/>
    </row>
    <row r="60" ht="22" customHeight="1">
      <c r="A60" s="14" t="n">
        <v>1</v>
      </c>
      <c r="B60" s="10" t="inlineStr">
        <is>
          <t>The company’s accounting software</t>
        </is>
      </c>
      <c r="C60" s="15" t="inlineStr">
        <is>
          <t>Advanced</t>
        </is>
      </c>
      <c r="D60" s="10" t="inlineStr">
        <is>
          <t>Recording payroll entries</t>
        </is>
      </c>
      <c r="E60" s="7" t="n"/>
      <c r="F60" s="8" t="n"/>
    </row>
    <row r="61" ht="22" customHeight="1">
      <c r="A61" s="14" t="n">
        <v>2</v>
      </c>
      <c r="B61" s="10" t="inlineStr">
        <is>
          <t>Excel</t>
        </is>
      </c>
      <c r="C61" s="15" t="inlineStr">
        <is>
          <t>Advanced</t>
        </is>
      </c>
      <c r="D61" s="10" t="inlineStr">
        <is>
          <t>Payroll, reports and reconciliations</t>
        </is>
      </c>
      <c r="E61" s="7" t="n"/>
      <c r="F61" s="8" t="n"/>
    </row>
    <row r="62" ht="22" customHeight="1">
      <c r="A62" s="14" t="n">
        <v>3</v>
      </c>
      <c r="B62" s="10" t="inlineStr">
        <is>
          <t>Attendance system and fingerprint device</t>
        </is>
      </c>
      <c r="C62" s="15" t="inlineStr">
        <is>
          <t>Good</t>
        </is>
      </c>
      <c r="D62" s="10" t="inlineStr">
        <is>
          <t>Pulling monthly attendance data</t>
        </is>
      </c>
      <c r="E62" s="7" t="n"/>
      <c r="F62" s="8" t="n"/>
    </row>
    <row r="63" ht="22" customHeight="1">
      <c r="A63" s="14" t="n">
        <v>4</v>
      </c>
      <c r="B63" s="10" t="inlineStr">
        <is>
          <t>Online banking</t>
        </is>
      </c>
      <c r="C63" s="15" t="inlineStr">
        <is>
          <t>Good</t>
        </is>
      </c>
      <c r="D63" s="10" t="inlineStr">
        <is>
          <t>Uploading the salary transfer file</t>
        </is>
      </c>
      <c r="E63" s="7" t="n"/>
      <c r="F63" s="8" t="n"/>
    </row>
    <row r="64" ht="22" customHeight="1">
      <c r="A64" s="14" t="n">
        <v>5</v>
      </c>
      <c r="B64" s="10" t="n"/>
      <c r="C64" s="15" t="n"/>
      <c r="D64" s="10" t="n"/>
      <c r="E64" s="7" t="n"/>
      <c r="F64" s="8" t="n"/>
    </row>
    <row r="66" ht="24" customHeight="1">
      <c r="A66" s="6" t="inlineStr">
        <is>
          <t>7. Qualifications and skills you think are needed</t>
        </is>
      </c>
      <c r="B66" s="7" t="n"/>
      <c r="C66" s="7" t="n"/>
      <c r="D66" s="7" t="n"/>
      <c r="E66" s="7" t="n"/>
      <c r="F66" s="8" t="n"/>
    </row>
    <row r="67" ht="20" customHeight="1">
      <c r="A67" s="5" t="inlineStr">
        <is>
          <t>What would a new person need to do this job well? (Your view of the job, not your own background.)</t>
        </is>
      </c>
    </row>
    <row r="68" ht="30" customHeight="1">
      <c r="A68" s="9" t="inlineStr">
        <is>
          <t>Education and field of study</t>
        </is>
      </c>
      <c r="B68" s="8" t="n"/>
      <c r="C68" s="10" t="inlineStr">
        <is>
          <t>Degree in accounting or economics</t>
        </is>
      </c>
      <c r="D68" s="7" t="n"/>
      <c r="E68" s="7" t="n"/>
      <c r="F68" s="8" t="n"/>
    </row>
    <row r="69" ht="30" customHeight="1">
      <c r="A69" s="9" t="inlineStr">
        <is>
          <t>Years of experience</t>
        </is>
      </c>
      <c r="B69" s="8" t="n"/>
      <c r="C69" s="10" t="inlineStr">
        <is>
          <t>Two to three years in payroll or accounting</t>
        </is>
      </c>
      <c r="D69" s="7" t="n"/>
      <c r="E69" s="7" t="n"/>
      <c r="F69" s="8" t="n"/>
    </row>
    <row r="70" ht="30" customHeight="1">
      <c r="A70" s="9" t="inlineStr">
        <is>
          <t>Professional certificates or licences</t>
        </is>
      </c>
      <c r="B70" s="8" t="n"/>
      <c r="C70" s="10" t="inlineStr">
        <is>
          <t>Not required; courses on salary tax and social insurance help</t>
        </is>
      </c>
      <c r="D70" s="7" t="n"/>
      <c r="E70" s="7" t="n"/>
      <c r="F70" s="8" t="n"/>
    </row>
    <row r="71" ht="30" customHeight="1">
      <c r="A71" s="9" t="inlineStr">
        <is>
          <t>Technical skills</t>
        </is>
      </c>
      <c r="B71" s="8" t="n"/>
      <c r="C71" s="10" t="inlineStr">
        <is>
          <t>Advanced Excel; knowledge of Labour Law No. 17 of 2010 and the salary tax and social insurance rules</t>
        </is>
      </c>
      <c r="D71" s="7" t="n"/>
      <c r="E71" s="7" t="n"/>
      <c r="F71" s="8" t="n"/>
    </row>
    <row r="72" ht="30" customHeight="1">
      <c r="A72" s="9" t="inlineStr">
        <is>
          <t>Personal skills</t>
        </is>
      </c>
      <c r="B72" s="8" t="n"/>
      <c r="C72" s="10" t="inlineStr">
        <is>
          <t>Accuracy, discretion, meeting deadlines</t>
        </is>
      </c>
      <c r="D72" s="7" t="n"/>
      <c r="E72" s="7" t="n"/>
      <c r="F72" s="8" t="n"/>
    </row>
    <row r="73" ht="30" customHeight="1">
      <c r="A73" s="9" t="inlineStr">
        <is>
          <t>Languages</t>
        </is>
      </c>
      <c r="B73" s="8" t="n"/>
      <c r="C73" s="10" t="inlineStr">
        <is>
          <t>Arabic; working English</t>
        </is>
      </c>
      <c r="D73" s="7" t="n"/>
      <c r="E73" s="7" t="n"/>
      <c r="F73" s="8" t="n"/>
    </row>
    <row r="75" ht="24" customHeight="1">
      <c r="A75" s="6" t="inlineStr">
        <is>
          <t>8. Working conditions</t>
        </is>
      </c>
      <c r="B75" s="7" t="n"/>
      <c r="C75" s="7" t="n"/>
      <c r="D75" s="7" t="n"/>
      <c r="E75" s="7" t="n"/>
      <c r="F75" s="8" t="n"/>
    </row>
    <row r="76" ht="32" customHeight="1">
      <c r="A76" s="13" t="inlineStr">
        <is>
          <t>Item</t>
        </is>
      </c>
      <c r="B76" s="8" t="n"/>
      <c r="C76" s="13" t="inlineStr">
        <is>
          <t>How often</t>
        </is>
      </c>
      <c r="D76" s="13" t="inlineStr">
        <is>
          <t>Details</t>
        </is>
      </c>
      <c r="E76" s="7" t="n"/>
      <c r="F76" s="8" t="n"/>
    </row>
    <row r="77" ht="30" customHeight="1">
      <c r="A77" s="9" t="inlineStr">
        <is>
          <t>Field work outside the office</t>
        </is>
      </c>
      <c r="B77" s="8" t="n"/>
      <c r="C77" s="15" t="inlineStr">
        <is>
          <t>No</t>
        </is>
      </c>
      <c r="D77" s="10" t="n"/>
      <c r="E77" s="7" t="n"/>
      <c r="F77" s="8" t="n"/>
    </row>
    <row r="78" ht="30" customHeight="1">
      <c r="A78" s="9" t="inlineStr">
        <is>
          <t>Travel</t>
        </is>
      </c>
      <c r="B78" s="8" t="n"/>
      <c r="C78" s="15" t="inlineStr">
        <is>
          <t>Sometimes</t>
        </is>
      </c>
      <c r="D78" s="10" t="inlineStr">
        <is>
          <t>visits to the bank and the finance directorate in town</t>
        </is>
      </c>
      <c r="E78" s="7" t="n"/>
      <c r="F78" s="8" t="n"/>
    </row>
    <row r="79" ht="30" customHeight="1">
      <c r="A79" s="9" t="inlineStr">
        <is>
          <t>Shifts or work outside normal hours</t>
        </is>
      </c>
      <c r="B79" s="8" t="n"/>
      <c r="C79" s="15" t="inlineStr">
        <is>
          <t>Sometimes</t>
        </is>
      </c>
      <c r="D79" s="10" t="inlineStr">
        <is>
          <t>extra hours in the last days of the month when payroll closes</t>
        </is>
      </c>
      <c r="E79" s="7" t="n"/>
      <c r="F79" s="8" t="n"/>
    </row>
    <row r="80" ht="30" customHeight="1">
      <c r="A80" s="9" t="inlineStr">
        <is>
          <t>Physical effort or special work environment</t>
        </is>
      </c>
      <c r="B80" s="8" t="n"/>
      <c r="C80" s="15" t="inlineStr">
        <is>
          <t>No</t>
        </is>
      </c>
      <c r="D80" s="10" t="inlineStr">
        <is>
          <t>office work</t>
        </is>
      </c>
      <c r="E80" s="7" t="n"/>
      <c r="F80" s="8" t="n"/>
    </row>
    <row r="82" ht="24" customHeight="1">
      <c r="A82" s="6" t="inlineStr">
        <is>
          <t>9. Challenges</t>
        </is>
      </c>
      <c r="B82" s="7" t="n"/>
      <c r="C82" s="7" t="n"/>
      <c r="D82" s="7" t="n"/>
      <c r="E82" s="7" t="n"/>
      <c r="F82" s="8" t="n"/>
    </row>
    <row r="83" ht="20" customHeight="1">
      <c r="A83" s="5" t="inlineStr">
        <is>
          <t>What is hardest about your job, and what stops you from doing it as well as you would like?</t>
        </is>
      </c>
    </row>
    <row r="84" ht="60" customHeight="1">
      <c r="A84" s="12" t="inlineStr">
        <is>
          <t>Attendance and overtime data arrive late from some departments, which squeezes the time before payday. Changes to the minimum wage and the tax rules mean the calculations must be updated by hand each time.</t>
        </is>
      </c>
      <c r="B84" s="7" t="n"/>
      <c r="C84" s="7" t="n"/>
      <c r="D84" s="7" t="n"/>
      <c r="E84" s="7" t="n"/>
      <c r="F84" s="8" t="n"/>
    </row>
    <row r="86" ht="24" customHeight="1">
      <c r="A86" s="6" t="inlineStr">
        <is>
          <t>10. Direct manager’s comments</t>
        </is>
      </c>
      <c r="B86" s="7" t="n"/>
      <c r="C86" s="7" t="n"/>
      <c r="D86" s="7" t="n"/>
      <c r="E86" s="7" t="n"/>
      <c r="F86" s="8" t="n"/>
    </row>
    <row r="87" ht="20" customHeight="1">
      <c r="A87" s="5" t="inlineStr">
        <is>
          <t>Filled in by the direct manager after reviewing the questionnaire.</t>
        </is>
      </c>
    </row>
    <row r="88" ht="22" customHeight="1">
      <c r="A88" s="9" t="inlineStr">
        <is>
          <t>Does the questionnaire describe the job accurately?</t>
        </is>
      </c>
      <c r="B88" s="8" t="n"/>
      <c r="C88" s="10" t="inlineStr">
        <is>
          <t>Yes with changes</t>
        </is>
      </c>
      <c r="D88" s="7" t="n"/>
      <c r="E88" s="7" t="n"/>
      <c r="F88" s="8" t="n"/>
    </row>
    <row r="89" ht="60" customHeight="1">
      <c r="A89" s="9" t="inlineStr">
        <is>
          <t>Manager’s comments and changes</t>
        </is>
      </c>
      <c r="B89" s="8" t="n"/>
      <c r="C89" s="10" t="inlineStr">
        <is>
          <t>The tasks are accurate. Attendance reconciliation takes more time in months with Eid and public holidays. I suggest adding a task for filing the signed payroll sheets.</t>
        </is>
      </c>
      <c r="D89" s="7" t="n"/>
      <c r="E89" s="7" t="n"/>
      <c r="F89" s="8" t="n"/>
    </row>
    <row r="90" ht="22" customHeight="1">
      <c r="A90" s="9" t="inlineStr">
        <is>
          <t>Manager’s name and signature</t>
        </is>
      </c>
      <c r="B90" s="8" t="n"/>
      <c r="C90" s="10" t="inlineStr">
        <is>
          <t>Salma Al-Ali</t>
        </is>
      </c>
      <c r="D90" s="7" t="n"/>
      <c r="E90" s="7" t="n"/>
      <c r="F90" s="8" t="n"/>
    </row>
    <row r="91" ht="22" customHeight="1">
      <c r="A91" s="9" t="inlineStr">
        <is>
          <t>Review date</t>
        </is>
      </c>
      <c r="B91" s="8" t="n"/>
      <c r="C91" s="11" t="n">
        <v>46315</v>
      </c>
      <c r="D91" s="7" t="n"/>
      <c r="E91" s="7" t="n"/>
      <c r="F91" s="8" t="n"/>
    </row>
    <row r="94" ht="24" customHeight="1">
      <c r="A94" s="25" t="inlineStr">
        <is>
          <t>Part 2: the job description HR writes from it</t>
        </is>
      </c>
    </row>
    <row r="96" ht="24" customHeight="1">
      <c r="A96" s="6" t="inlineStr">
        <is>
          <t>1. Job details</t>
        </is>
      </c>
      <c r="B96" s="7" t="n"/>
      <c r="C96" s="7" t="n"/>
      <c r="D96" s="7" t="n"/>
      <c r="E96" s="7" t="n"/>
      <c r="F96" s="8" t="n"/>
    </row>
    <row r="97" ht="22" customHeight="1">
      <c r="A97" s="9" t="inlineStr">
        <is>
          <t>Job title</t>
        </is>
      </c>
      <c r="B97" s="8" t="n"/>
      <c r="C97" s="21">
        <f>IF(C7="","",C7)</f>
        <v/>
      </c>
      <c r="D97" s="7" t="n"/>
      <c r="E97" s="7" t="n"/>
      <c r="F97" s="8" t="n"/>
    </row>
    <row r="98" ht="22" customHeight="1">
      <c r="A98" s="9" t="inlineStr">
        <is>
          <t>Department</t>
        </is>
      </c>
      <c r="B98" s="8" t="n"/>
      <c r="C98" s="21">
        <f>IF(C8="","",C8)</f>
        <v/>
      </c>
      <c r="D98" s="7" t="n"/>
      <c r="E98" s="7" t="n"/>
      <c r="F98" s="8" t="n"/>
    </row>
    <row r="99" ht="22" customHeight="1">
      <c r="A99" s="9" t="inlineStr">
        <is>
          <t>Reports to</t>
        </is>
      </c>
      <c r="B99" s="8" t="n"/>
      <c r="C99" s="21">
        <f>IF(C9="","",C9)</f>
        <v/>
      </c>
      <c r="D99" s="7" t="n"/>
      <c r="E99" s="7" t="n"/>
      <c r="F99" s="8" t="n"/>
    </row>
    <row r="100" ht="22" customHeight="1">
      <c r="A100" s="9" t="inlineStr">
        <is>
          <t>Supervises</t>
        </is>
      </c>
      <c r="B100" s="8" t="n"/>
      <c r="C100" s="10" t="inlineStr">
        <is>
          <t>Nobody</t>
        </is>
      </c>
      <c r="D100" s="7" t="n"/>
      <c r="E100" s="7" t="n"/>
      <c r="F100" s="8" t="n"/>
    </row>
    <row r="101" ht="22" customHeight="1">
      <c r="A101" s="9" t="inlineStr">
        <is>
          <t>Grade on the salary scale</t>
        </is>
      </c>
      <c r="B101" s="8" t="n"/>
      <c r="C101" s="10" t="inlineStr">
        <is>
          <t>Grade 5 (example)</t>
        </is>
      </c>
      <c r="D101" s="7" t="n"/>
      <c r="E101" s="7" t="n"/>
      <c r="F101" s="8" t="n"/>
    </row>
    <row r="102" ht="18" customHeight="1">
      <c r="A102" s="22" t="inlineStr">
        <is>
          <t>No salary scale yet? Download Diwan’s free salary scale template (click here).</t>
        </is>
      </c>
    </row>
    <row r="104" ht="24" customHeight="1">
      <c r="A104" s="6" t="inlineStr">
        <is>
          <t>2. Job purpose</t>
        </is>
      </c>
      <c r="B104" s="7" t="n"/>
      <c r="C104" s="7" t="n"/>
      <c r="D104" s="7" t="n"/>
      <c r="E104" s="7" t="n"/>
      <c r="F104" s="8" t="n"/>
    </row>
    <row r="105" ht="60" customHeight="1">
      <c r="A105" s="12" t="inlineStr">
        <is>
          <t>Prepares and pays the salaries of all company staff accurately and on time every month, in line with the Labour Law and the rules on salary tax and social insurance, and keeps pay data confidential.</t>
        </is>
      </c>
      <c r="B105" s="7" t="n"/>
      <c r="C105" s="7" t="n"/>
      <c r="D105" s="7" t="n"/>
      <c r="E105" s="7" t="n"/>
      <c r="F105" s="8" t="n"/>
    </row>
    <row r="107" ht="24" customHeight="1">
      <c r="A107" s="6" t="inlineStr">
        <is>
          <t>3. Main responsibilities</t>
        </is>
      </c>
      <c r="B107" s="7" t="n"/>
      <c r="C107" s="7" t="n"/>
      <c r="D107" s="7" t="n"/>
      <c r="E107" s="7" t="n"/>
      <c r="F107" s="8" t="n"/>
    </row>
    <row r="108" ht="44" customHeight="1">
      <c r="A108" s="5" t="inlineStr">
        <is>
          <t>The first column shows the highest-weighted tasks from the questionnaire (share of time × importance) as a guide. Write the approved wording of each responsibility in the second column.</t>
        </is>
      </c>
    </row>
    <row r="109" ht="32" customHeight="1">
      <c r="A109" s="13" t="inlineStr">
        <is>
          <t>#</t>
        </is>
      </c>
      <c r="B109" s="13" t="inlineStr">
        <is>
          <t>Highest-weighted tasks in the questionnaire (automatic)</t>
        </is>
      </c>
      <c r="C109" s="13" t="inlineStr">
        <is>
          <t>Approved wording in the description</t>
        </is>
      </c>
      <c r="D109" s="7" t="n"/>
      <c r="E109" s="7" t="n"/>
      <c r="F109" s="8" t="n"/>
    </row>
    <row r="110" ht="34" customHeight="1">
      <c r="A110" s="14" t="n">
        <v>1</v>
      </c>
      <c r="B110" s="21">
        <f>IFERROR(INDEX($B$20:$B$34,MATCH(LARGE($G$20:$G$34,1),$G$20:$G$34,0)),"")</f>
        <v/>
      </c>
      <c r="C110" s="10" t="inlineStr">
        <is>
          <t>Prepares an accurate monthly payroll and submits it for approval at least three working days before payday.</t>
        </is>
      </c>
      <c r="D110" s="7" t="n"/>
      <c r="E110" s="7" t="n"/>
      <c r="F110" s="8" t="n"/>
    </row>
    <row r="111" ht="34" customHeight="1">
      <c r="A111" s="14" t="n">
        <v>2</v>
      </c>
      <c r="B111" s="21">
        <f>IFERROR(INDEX($B$20:$B$34,MATCH(LARGE($G$20:$G$34,2),$G$20:$G$34,0)),"")</f>
        <v/>
      </c>
      <c r="C111" s="10" t="inlineStr">
        <is>
          <t>Reconciles attendance, leave and overtime with HR before each month closes.</t>
        </is>
      </c>
      <c r="D111" s="7" t="n"/>
      <c r="E111" s="7" t="n"/>
      <c r="F111" s="8" t="n"/>
    </row>
    <row r="112" ht="34" customHeight="1">
      <c r="A112" s="14" t="n">
        <v>3</v>
      </c>
      <c r="B112" s="21">
        <f>IFERROR(INDEX($B$20:$B$34,MATCH(LARGE($G$20:$G$34,3),$G$20:$G$34,0)),"")</f>
        <v/>
      </c>
      <c r="C112" s="10" t="inlineStr">
        <is>
          <t>Works out salary tax and social insurance contributions and prepares them for payment by the legal deadlines.</t>
        </is>
      </c>
      <c r="D112" s="7" t="n"/>
      <c r="E112" s="7" t="n"/>
      <c r="F112" s="8" t="n"/>
    </row>
    <row r="113" ht="34" customHeight="1">
      <c r="A113" s="14" t="n">
        <v>4</v>
      </c>
      <c r="B113" s="21">
        <f>IFERROR(INDEX($B$20:$B$34,MATCH(LARGE($G$20:$G$34,4),$G$20:$G$34,0)),"")</f>
        <v/>
      </c>
      <c r="C113" s="10" t="inlineStr">
        <is>
          <t>Prepares the salary transfer file and follows it up with the bank.</t>
        </is>
      </c>
      <c r="D113" s="7" t="n"/>
      <c r="E113" s="7" t="n"/>
      <c r="F113" s="8" t="n"/>
    </row>
    <row r="114" ht="34" customHeight="1">
      <c r="A114" s="14" t="n">
        <v>5</v>
      </c>
      <c r="B114" s="21">
        <f>IFERROR(INDEX($B$20:$B$34,MATCH(LARGE($G$20:$G$34,5),$G$20:$G$34,0)),"")</f>
        <v/>
      </c>
      <c r="C114" s="10" t="inlineStr">
        <is>
          <t>Records payroll entries in the accounting system and reconciles them monthly.</t>
        </is>
      </c>
      <c r="D114" s="7" t="n"/>
      <c r="E114" s="7" t="n"/>
      <c r="F114" s="8" t="n"/>
    </row>
    <row r="115" ht="34" customHeight="1">
      <c r="A115" s="14" t="n">
        <v>6</v>
      </c>
      <c r="B115" s="21">
        <f>IFERROR(INDEX($B$20:$B$34,MATCH(LARGE($G$20:$G$34,6),$G$20:$G$34,0)),"")</f>
        <v/>
      </c>
      <c r="C115" s="10" t="inlineStr">
        <is>
          <t>Answers employees’ pay questions clearly and keeps their data confidential.</t>
        </is>
      </c>
      <c r="D115" s="7" t="n"/>
      <c r="E115" s="7" t="n"/>
      <c r="F115" s="8" t="n"/>
    </row>
    <row r="116" ht="34" customHeight="1">
      <c r="A116" s="14" t="n">
        <v>7</v>
      </c>
      <c r="B116" s="21">
        <f>IFERROR(INDEX($B$20:$B$34,MATCH(LARGE($G$20:$G$34,7),$G$20:$G$34,0)),"")</f>
        <v/>
      </c>
      <c r="C116" s="10" t="inlineStr">
        <is>
          <t>Works out end-of-service amounts and submits them for approval.</t>
        </is>
      </c>
      <c r="D116" s="7" t="n"/>
      <c r="E116" s="7" t="n"/>
      <c r="F116" s="8" t="n"/>
    </row>
    <row r="117" ht="34" customHeight="1">
      <c r="A117" s="14" t="n">
        <v>8</v>
      </c>
      <c r="B117" s="21">
        <f>IFERROR(INDEX($B$20:$B$34,MATCH(LARGE($G$20:$G$34,8),$G$20:$G$34,0)),"")</f>
        <v/>
      </c>
      <c r="C117" s="10" t="inlineStr">
        <is>
          <t>Prepares the monthly payroll cost report for management.</t>
        </is>
      </c>
      <c r="D117" s="7" t="n"/>
      <c r="E117" s="7" t="n"/>
      <c r="F117" s="8" t="n"/>
    </row>
    <row r="119" ht="24" customHeight="1">
      <c r="A119" s="6" t="inlineStr">
        <is>
          <t>4. Required qualifications, experience and skills</t>
        </is>
      </c>
      <c r="B119" s="7" t="n"/>
      <c r="C119" s="7" t="n"/>
      <c r="D119" s="7" t="n"/>
      <c r="E119" s="7" t="n"/>
      <c r="F119" s="8" t="n"/>
    </row>
    <row r="120" ht="30" customHeight="1">
      <c r="A120" s="9" t="inlineStr">
        <is>
          <t>Education</t>
        </is>
      </c>
      <c r="B120" s="8" t="n"/>
      <c r="C120" s="10" t="inlineStr">
        <is>
          <t>Degree in accounting or economics</t>
        </is>
      </c>
      <c r="D120" s="7" t="n"/>
      <c r="E120" s="7" t="n"/>
      <c r="F120" s="8" t="n"/>
    </row>
    <row r="121" ht="30" customHeight="1">
      <c r="A121" s="9" t="inlineStr">
        <is>
          <t>Experience</t>
        </is>
      </c>
      <c r="B121" s="8" t="n"/>
      <c r="C121" s="10" t="inlineStr">
        <is>
          <t>Two to three years in payroll or accounting</t>
        </is>
      </c>
      <c r="D121" s="7" t="n"/>
      <c r="E121" s="7" t="n"/>
      <c r="F121" s="8" t="n"/>
    </row>
    <row r="122" ht="30" customHeight="1">
      <c r="A122" s="9" t="inlineStr">
        <is>
          <t>Professional certificates or licences</t>
        </is>
      </c>
      <c r="B122" s="8" t="n"/>
      <c r="C122" s="10" t="inlineStr">
        <is>
          <t>Not required; courses on salary tax and social insurance help</t>
        </is>
      </c>
      <c r="D122" s="7" t="n"/>
      <c r="E122" s="7" t="n"/>
      <c r="F122" s="8" t="n"/>
    </row>
    <row r="123" ht="30" customHeight="1">
      <c r="A123" s="9" t="inlineStr">
        <is>
          <t>Technical skills</t>
        </is>
      </c>
      <c r="B123" s="8" t="n"/>
      <c r="C123" s="10" t="inlineStr">
        <is>
          <t>Advanced Excel; knowledge of Labour Law No. 17 of 2010 and the salary tax and social insurance rules</t>
        </is>
      </c>
      <c r="D123" s="7" t="n"/>
      <c r="E123" s="7" t="n"/>
      <c r="F123" s="8" t="n"/>
    </row>
    <row r="124" ht="30" customHeight="1">
      <c r="A124" s="9" t="inlineStr">
        <is>
          <t>Personal skills</t>
        </is>
      </c>
      <c r="B124" s="8" t="n"/>
      <c r="C124" s="10" t="inlineStr">
        <is>
          <t>Accuracy, discretion, meeting deadlines</t>
        </is>
      </c>
      <c r="D124" s="7" t="n"/>
      <c r="E124" s="7" t="n"/>
      <c r="F124" s="8" t="n"/>
    </row>
    <row r="125" ht="30" customHeight="1">
      <c r="A125" s="9" t="inlineStr">
        <is>
          <t>Languages</t>
        </is>
      </c>
      <c r="B125" s="8" t="n"/>
      <c r="C125" s="10" t="inlineStr">
        <is>
          <t>Arabic; working English</t>
        </is>
      </c>
      <c r="D125" s="7" t="n"/>
      <c r="E125" s="7" t="n"/>
      <c r="F125" s="8" t="n"/>
    </row>
    <row r="127" ht="24" customHeight="1">
      <c r="A127" s="6" t="inlineStr">
        <is>
          <t>5. Working conditions</t>
        </is>
      </c>
      <c r="B127" s="7" t="n"/>
      <c r="C127" s="7" t="n"/>
      <c r="D127" s="7" t="n"/>
      <c r="E127" s="7" t="n"/>
      <c r="F127" s="8" t="n"/>
    </row>
    <row r="128" ht="20" customHeight="1">
      <c r="A128" s="5" t="inlineStr">
        <is>
          <t>Pulled from the questionnaire automatically; you can type over them.</t>
        </is>
      </c>
    </row>
    <row r="129" ht="30" customHeight="1">
      <c r="A129" s="9" t="inlineStr">
        <is>
          <t>Field work outside the office</t>
        </is>
      </c>
      <c r="B129" s="8" t="n"/>
      <c r="C129" s="21">
        <f>IF($C$77="",$D$77&amp;"",$C$77&amp;IF($D$77="",""," — "&amp;$D$77))</f>
        <v/>
      </c>
      <c r="D129" s="7" t="n"/>
      <c r="E129" s="7" t="n"/>
      <c r="F129" s="8" t="n"/>
    </row>
    <row r="130" ht="30" customHeight="1">
      <c r="A130" s="9" t="inlineStr">
        <is>
          <t>Travel</t>
        </is>
      </c>
      <c r="B130" s="8" t="n"/>
      <c r="C130" s="21">
        <f>IF($C$78="",$D$78&amp;"",$C$78&amp;IF($D$78="",""," — "&amp;$D$78))</f>
        <v/>
      </c>
      <c r="D130" s="7" t="n"/>
      <c r="E130" s="7" t="n"/>
      <c r="F130" s="8" t="n"/>
    </row>
    <row r="131" ht="30" customHeight="1">
      <c r="A131" s="9" t="inlineStr">
        <is>
          <t>Shifts or work outside normal hours</t>
        </is>
      </c>
      <c r="B131" s="8" t="n"/>
      <c r="C131" s="21">
        <f>IF($C$79="",$D$79&amp;"",$C$79&amp;IF($D$79="",""," — "&amp;$D$79))</f>
        <v/>
      </c>
      <c r="D131" s="7" t="n"/>
      <c r="E131" s="7" t="n"/>
      <c r="F131" s="8" t="n"/>
    </row>
    <row r="132" ht="30" customHeight="1">
      <c r="A132" s="9" t="inlineStr">
        <is>
          <t>Physical effort or special work environment</t>
        </is>
      </c>
      <c r="B132" s="8" t="n"/>
      <c r="C132" s="21">
        <f>IF($C$80="",$D$80&amp;"",$C$80&amp;IF($D$80="",""," — "&amp;$D$80))</f>
        <v/>
      </c>
      <c r="D132" s="7" t="n"/>
      <c r="E132" s="7" t="n"/>
      <c r="F132" s="8" t="n"/>
    </row>
    <row r="134" ht="24" customHeight="1">
      <c r="A134" s="6" t="inlineStr">
        <is>
          <t>6. Preparation and approval</t>
        </is>
      </c>
      <c r="B134" s="7" t="n"/>
      <c r="C134" s="7" t="n"/>
      <c r="D134" s="7" t="n"/>
      <c r="E134" s="7" t="n"/>
      <c r="F134" s="8" t="n"/>
    </row>
    <row r="135" ht="32" customHeight="1">
      <c r="A135" s="13" t="inlineStr"/>
      <c r="B135" s="8" t="n"/>
      <c r="C135" s="13" t="inlineStr">
        <is>
          <t>Name</t>
        </is>
      </c>
      <c r="D135" s="13" t="inlineStr">
        <is>
          <t>Job title</t>
        </is>
      </c>
      <c r="E135" s="13" t="inlineStr">
        <is>
          <t>Signature</t>
        </is>
      </c>
      <c r="F135" s="13" t="inlineStr">
        <is>
          <t>Date</t>
        </is>
      </c>
    </row>
    <row r="136" ht="34" customHeight="1">
      <c r="A136" s="9" t="inlineStr">
        <is>
          <t>Prepared by (HR)</t>
        </is>
      </c>
      <c r="B136" s="8" t="n"/>
      <c r="C136" s="10" t="inlineStr">
        <is>
          <t>Layla Haddad</t>
        </is>
      </c>
      <c r="D136" s="10" t="inlineStr">
        <is>
          <t>HR officer</t>
        </is>
      </c>
      <c r="E136" s="10" t="n"/>
      <c r="F136" s="23" t="n">
        <v>46320</v>
      </c>
    </row>
    <row r="137" ht="34" customHeight="1">
      <c r="A137" s="9" t="inlineStr">
        <is>
          <t>Approved by</t>
        </is>
      </c>
      <c r="B137" s="8" t="n"/>
      <c r="C137" s="10" t="inlineStr">
        <is>
          <t>Salma Al-Ali</t>
        </is>
      </c>
      <c r="D137" s="10" t="inlineStr">
        <is>
          <t>Finance manager</t>
        </is>
      </c>
      <c r="E137" s="10" t="n"/>
      <c r="F137" s="23" t="n">
        <v>46322</v>
      </c>
    </row>
    <row r="138" ht="22" customHeight="1">
      <c r="A138" s="9" t="inlineStr">
        <is>
          <t>Next review date</t>
        </is>
      </c>
      <c r="B138" s="8" t="n"/>
      <c r="C138" s="11" t="n">
        <v>46661</v>
      </c>
      <c r="D138" s="7" t="n"/>
      <c r="E138" s="7" t="n"/>
      <c r="F138" s="8" t="n"/>
    </row>
    <row r="140">
      <c r="A140" s="20" t="inlineStr">
        <is>
          <t>Prepared by Diwan · diwanhr.com</t>
        </is>
      </c>
    </row>
  </sheetData>
  <mergeCells count="148">
    <mergeCell ref="D76:F76"/>
    <mergeCell ref="A84:F84"/>
    <mergeCell ref="A66:F66"/>
    <mergeCell ref="A73:B73"/>
    <mergeCell ref="A98:B98"/>
    <mergeCell ref="C122:F122"/>
    <mergeCell ref="A75:F75"/>
    <mergeCell ref="C72:F72"/>
    <mergeCell ref="A88:B88"/>
    <mergeCell ref="C125:F125"/>
    <mergeCell ref="A3:F3"/>
    <mergeCell ref="A70:B70"/>
    <mergeCell ref="A86:F86"/>
    <mergeCell ref="E51:F51"/>
    <mergeCell ref="A7:B7"/>
    <mergeCell ref="A90:B90"/>
    <mergeCell ref="A5:F5"/>
    <mergeCell ref="C41:D41"/>
    <mergeCell ref="A99:B99"/>
    <mergeCell ref="C6:F6"/>
    <mergeCell ref="C89:F89"/>
    <mergeCell ref="A134:F134"/>
    <mergeCell ref="C116:F116"/>
    <mergeCell ref="C43:D43"/>
    <mergeCell ref="A101:B101"/>
    <mergeCell ref="A13:F13"/>
    <mergeCell ref="C73:F73"/>
    <mergeCell ref="A76:B76"/>
    <mergeCell ref="C88:F88"/>
    <mergeCell ref="A58:F58"/>
    <mergeCell ref="A40:F40"/>
    <mergeCell ref="C121:F121"/>
    <mergeCell ref="C10:F10"/>
    <mergeCell ref="A15:F15"/>
    <mergeCell ref="A107:F107"/>
    <mergeCell ref="A82:F82"/>
    <mergeCell ref="D80:F80"/>
    <mergeCell ref="A68:B68"/>
    <mergeCell ref="E53:F53"/>
    <mergeCell ref="A9:B9"/>
    <mergeCell ref="C120:F120"/>
    <mergeCell ref="E55:F55"/>
    <mergeCell ref="A108:F108"/>
    <mergeCell ref="A11:B11"/>
    <mergeCell ref="C45:D45"/>
    <mergeCell ref="A18:F18"/>
    <mergeCell ref="A79:B79"/>
    <mergeCell ref="C111:F111"/>
    <mergeCell ref="C69:F69"/>
    <mergeCell ref="A137:B137"/>
    <mergeCell ref="A89:B89"/>
    <mergeCell ref="A136:B136"/>
    <mergeCell ref="C98:F98"/>
    <mergeCell ref="A71:B71"/>
    <mergeCell ref="A129:B129"/>
    <mergeCell ref="A127:F127"/>
    <mergeCell ref="D60:F60"/>
    <mergeCell ref="A48:F48"/>
    <mergeCell ref="A8:B8"/>
    <mergeCell ref="A91:B91"/>
    <mergeCell ref="A131:B131"/>
    <mergeCell ref="A100:B100"/>
    <mergeCell ref="C124:F124"/>
    <mergeCell ref="A10:B10"/>
    <mergeCell ref="C90:F90"/>
    <mergeCell ref="C71:F71"/>
    <mergeCell ref="C123:F123"/>
    <mergeCell ref="A77:B77"/>
    <mergeCell ref="C138:F138"/>
    <mergeCell ref="C132:F132"/>
    <mergeCell ref="E50:F50"/>
    <mergeCell ref="C110:F110"/>
    <mergeCell ref="C8:F8"/>
    <mergeCell ref="C91:F91"/>
    <mergeCell ref="A105:F105"/>
    <mergeCell ref="E52:F52"/>
    <mergeCell ref="D78:F78"/>
    <mergeCell ref="E44:F44"/>
    <mergeCell ref="A69:B69"/>
    <mergeCell ref="A78:B78"/>
    <mergeCell ref="C68:F68"/>
    <mergeCell ref="C44:D44"/>
    <mergeCell ref="A17:F17"/>
    <mergeCell ref="A80:B80"/>
    <mergeCell ref="A140:F140"/>
    <mergeCell ref="A120:B120"/>
    <mergeCell ref="C46:D46"/>
    <mergeCell ref="C97:F97"/>
    <mergeCell ref="E46:F46"/>
    <mergeCell ref="A102:F102"/>
    <mergeCell ref="C113:F113"/>
    <mergeCell ref="C100:F100"/>
    <mergeCell ref="C112:F112"/>
    <mergeCell ref="A83:F83"/>
    <mergeCell ref="D59:F59"/>
    <mergeCell ref="C109:F109"/>
    <mergeCell ref="A39:F39"/>
    <mergeCell ref="A49:F49"/>
    <mergeCell ref="E54:F54"/>
    <mergeCell ref="C114:F114"/>
    <mergeCell ref="A36:F36"/>
    <mergeCell ref="C129:F129"/>
    <mergeCell ref="A1:F1"/>
    <mergeCell ref="E41:F41"/>
    <mergeCell ref="A94:F94"/>
    <mergeCell ref="D77:F77"/>
    <mergeCell ref="A87:F87"/>
    <mergeCell ref="E43:F43"/>
    <mergeCell ref="C70:F70"/>
    <mergeCell ref="A130:B130"/>
    <mergeCell ref="A128:F128"/>
    <mergeCell ref="D61:F61"/>
    <mergeCell ref="A37:F37"/>
    <mergeCell ref="C42:D42"/>
    <mergeCell ref="C7:F7"/>
    <mergeCell ref="E42:F42"/>
    <mergeCell ref="A123:B123"/>
    <mergeCell ref="A138:B138"/>
    <mergeCell ref="A132:B132"/>
    <mergeCell ref="A124:B124"/>
    <mergeCell ref="A6:B6"/>
    <mergeCell ref="A104:F104"/>
    <mergeCell ref="A57:F57"/>
    <mergeCell ref="C131:F131"/>
    <mergeCell ref="E35:F35"/>
    <mergeCell ref="A14:F14"/>
    <mergeCell ref="C101:F101"/>
    <mergeCell ref="D62:F62"/>
    <mergeCell ref="A35:C35"/>
    <mergeCell ref="A96:F96"/>
    <mergeCell ref="D64:F64"/>
    <mergeCell ref="D79:F79"/>
    <mergeCell ref="A67:F67"/>
    <mergeCell ref="E45:F45"/>
    <mergeCell ref="A135:B135"/>
    <mergeCell ref="C117:F117"/>
    <mergeCell ref="C99:F99"/>
    <mergeCell ref="A122:B122"/>
    <mergeCell ref="D63:F63"/>
    <mergeCell ref="A97:B97"/>
    <mergeCell ref="C9:F9"/>
    <mergeCell ref="A125:B125"/>
    <mergeCell ref="A72:B72"/>
    <mergeCell ref="A121:B121"/>
    <mergeCell ref="C115:F115"/>
    <mergeCell ref="A119:F119"/>
    <mergeCell ref="C130:F130"/>
    <mergeCell ref="C11:F11"/>
  </mergeCells>
  <conditionalFormatting sqref="A36:F36">
    <cfRule type="expression" priority="1" dxfId="0">
      <formula>AND(COUNT($D$20:$D$34)&gt;0,ABS(SUM($D$20:$D$34)-100)&gt;5)</formula>
    </cfRule>
    <cfRule type="expression" priority="2" dxfId="1">
      <formula>AND(COUNT($D$20:$D$34)&gt;0,ABS(SUM($D$20:$D$34)-100)&lt;=5)</formula>
    </cfRule>
  </conditionalFormatting>
  <dataValidations count="8">
    <dataValidation sqref="C20:C34 E51 E52 E53 E54 E55" showDropDown="0" showInputMessage="0" showErrorMessage="1" allowBlank="1" errorTitle="Invalid value" error="Pick a value from the list." type="list">
      <formula1>"Daily,Weekly,Monthly,Quarterly,Yearly,As needed"</formula1>
    </dataValidation>
    <dataValidation sqref="D20:D34" showDropDown="0" showInputMessage="0" showErrorMessage="1" allowBlank="1" errorTitle="Invalid value" error="Enter a number from 0 to 100." type="decimal" operator="between">
      <formula1>0</formula1>
      <formula2>100</formula2>
    </dataValidation>
    <dataValidation sqref="E20:E34" showDropDown="0" showInputMessage="0" showErrorMessage="1" allowBlank="1" errorTitle="Invalid value" error="Pick a number from 1 (least important) to 5 (most important)." type="whole" operator="between">
      <formula1>1</formula1>
      <formula2>5</formula2>
    </dataValidation>
    <dataValidation sqref="C42 C43 C44 C45 C46" showDropDown="0" showInputMessage="0" showErrorMessage="1" allowBlank="1" errorTitle="Invalid value" error="Pick a value from the list." type="list">
      <formula1>"I decide alone,I recommend it,I act after approval"</formula1>
    </dataValidation>
    <dataValidation sqref="C51 C52 C53 C54 C55" showDropDown="0" showInputMessage="0" showErrorMessage="1" allowBlank="1" errorTitle="Invalid value" error="Pick a value from the list." type="list">
      <formula1>"Internal,External"</formula1>
    </dataValidation>
    <dataValidation sqref="C60 C61 C62 C63 C64" showDropDown="0" showInputMessage="0" showErrorMessage="1" allowBlank="1" errorTitle="Invalid value" error="Pick a value from the list." type="list">
      <formula1>"Basic,Good,Advanced"</formula1>
    </dataValidation>
    <dataValidation sqref="C77 C78 C79 C80" showDropDown="0" showInputMessage="0" showErrorMessage="1" allowBlank="1" errorTitle="Invalid value" error="Pick a value from the list." type="list">
      <formula1>"No,Sometimes,Often"</formula1>
    </dataValidation>
    <dataValidation sqref="C88" showDropDown="0" showInputMessage="0" showErrorMessage="1" allowBlank="1" errorTitle="Invalid value" error="Pick a value from the list." type="list">
      <formula1>"Yes,Yes with changes,No"</formula1>
    </dataValidation>
  </dataValidations>
  <hyperlinks>
    <hyperlink xmlns:r="http://schemas.openxmlformats.org/officeDocument/2006/relationships" ref="A102" r:id="rId1"/>
  </hyperlinks>
  <printOptions horizontalCentered="1"/>
  <pageMargins left="0.4" right="0.4" top="0.5" bottom="0.5"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Diwan</dc:creator>
  <dc:title xmlns:dc="http://purl.org/dc/elements/1.1/">Job analysis and job description template</dc:title>
  <dcterms:created xmlns:dcterms="http://purl.org/dc/terms/" xmlns:xsi="http://www.w3.org/2001/XMLSchema-instance" xsi:type="dcterms:W3CDTF">2026-11-02T21:07:00Z</dcterms:created>
  <dcterms:modified xmlns:dcterms="http://purl.org/dc/terms/" xmlns:xsi="http://www.w3.org/2001/XMLSchema-instance" xsi:type="dcterms:W3CDTF">2026-11-02T21:07:01Z</dcterms:modified>
</cp:coreProperties>
</file>